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art Here" state="visible" r:id="rId4"/>
    <sheet sheetId="2" name="1. Offset Engine" state="visible" r:id="rId5"/>
    <sheet sheetId="3" name="2. Equity Play" state="visible" r:id="rId6"/>
    <sheet sheetId="4" name="Offset Schedule" state="visible" r:id="rId7"/>
  </sheets>
  <definedNames>
    <definedName name="_xlnm.Print_Area" localSheetId="0">'Start Here'!$A1:$F41</definedName>
    <definedName name="_xlnm.Print_Area" localSheetId="1">'1. Offset Engine'!$A1:$G37</definedName>
    <definedName name="_xlnm.Print_Area" localSheetId="2">'2. Equity Play'!$A1:$G43</definedName>
    <definedName name="_xlnm.Print_Area" localSheetId="3">'Offset Schedule'!$B1:$I607</definedName>
  </definedNames>
  <calcPr calcId="171027" fullCalcOnLoad="1"/>
</workbook>
</file>

<file path=xl/sharedStrings.xml><?xml version="1.0" encoding="utf-8"?>
<sst xmlns="http://schemas.openxmlformats.org/spreadsheetml/2006/main" count="122" uniqueCount="115">
  <si>
    <t>CAPITAL LEGACY</t>
  </si>
  <si>
    <t>Pay Off Your Mortgage ASAP</t>
  </si>
  <si>
    <t>The two-stage cheat sheet — your offset engine, and the equity play</t>
  </si>
  <si>
    <t>How to use it</t>
  </si>
  <si>
    <t>1</t>
  </si>
  <si>
    <t>Fill in tab "1. Offset Engine"</t>
  </si>
  <si>
    <t>Your income, your monthly expenses and your loan. It works out your real monthly surplus, then shows what happens when that surplus lives in an offset account: the interest you save and the years you cut off the loan.</t>
  </si>
  <si>
    <t>2</t>
  </si>
  <si>
    <t>Fill in tab "2. Equity Play"</t>
  </si>
  <si>
    <t>Your home's value. It works out the usable equity you can draw on at 80% LVR, and turns that into a worked example — purchase price supported, deposit, buying costs and the type of property it buys.</t>
  </si>
  <si>
    <t>3</t>
  </si>
  <si>
    <t>Send it to us</t>
  </si>
  <si>
    <t>Save the file and email it to zubair@capitallegacy.com.au, or book a call. We check the numbers against real lender policy, confirm what you can actually service, and structure the equity release.</t>
  </si>
  <si>
    <t>THE WHOLE IDEA, IN ONE LINE</t>
  </si>
  <si>
    <t>Every dollar sitting in your offset account is a dollar you are not paying interest on — and every dollar of equity sitting idle in your home is a dollar not buying you the next property. This sheet puts both to work at once.</t>
  </si>
  <si>
    <t>A white cell with a gold border is yours to type in. Everything else is a live formula — leave it alone and it does the work for you.</t>
  </si>
  <si>
    <t>TALK TO A BROKER</t>
  </si>
  <si>
    <t>Capital Legacy  ·  0410 632 445  ·  zubair@capitallegacy.com.au</t>
  </si>
  <si>
    <t>Book a free call — capitallegacy.com.au/contact</t>
  </si>
  <si>
    <t>Estimates only. Offset savings assume the surplus is deposited every month and the interest rate stays where it is for the life of the loan — neither is guaranteed. Usable equity and purchase capacity depend on a lender valuation and servicing assessment. General information, not financial advice. Capital Legacy is a Credit Representative of LMG Broker Services Pty Ltd (Australian Credit Licence 517192).</t>
  </si>
  <si>
    <t>STAGE ONE</t>
  </si>
  <si>
    <t>The Offset Engine</t>
  </si>
  <si>
    <t>YOUR INCOME</t>
  </si>
  <si>
    <t>WHAT THAT SURPLUS IS WORTH</t>
  </si>
  <si>
    <t>Take-home pay (after tax)</t>
  </si>
  <si>
    <t>Contracted monthly repayment</t>
  </si>
  <si>
    <t>How often do you get paid?</t>
  </si>
  <si>
    <t>Monthly</t>
  </si>
  <si>
    <t>Income per month</t>
  </si>
  <si>
    <t>Months on the loan today</t>
  </si>
  <si>
    <t>Count every earner in the household, plus rent, dividends or government payments you actually receive.</t>
  </si>
  <si>
    <t>YOUR MONTHLY EXPENSES</t>
  </si>
  <si>
    <t>WITHOUT AN OFFSET ACCOUNT</t>
  </si>
  <si>
    <t>Home loan repayment (auto)</t>
  </si>
  <si>
    <t>Total interest you pay</t>
  </si>
  <si>
    <t>Other loans &amp; credit cards</t>
  </si>
  <si>
    <t>Time to pay it off</t>
  </si>
  <si>
    <t>Groceries &amp; household</t>
  </si>
  <si>
    <t>Total cost of the loan</t>
  </si>
  <si>
    <t>Utilities, rates &amp; internet</t>
  </si>
  <si>
    <t>Transport &amp; fuel</t>
  </si>
  <si>
    <t>WITH YOUR SURPLUS IN AN OFFSET</t>
  </si>
  <si>
    <t>Insurance &amp; health</t>
  </si>
  <si>
    <t>Childcare &amp; education</t>
  </si>
  <si>
    <t>Dining, subscriptions &amp; fun</t>
  </si>
  <si>
    <t>Months to pay it off</t>
  </si>
  <si>
    <t>Everything else</t>
  </si>
  <si>
    <t>Debt free by</t>
  </si>
  <si>
    <t>Total spent each month</t>
  </si>
  <si>
    <t>INTEREST YOU SAVE</t>
  </si>
  <si>
    <t>YOUR MONTHLY SURPLUS</t>
  </si>
  <si>
    <t>AND YOU FINISH EARLY BY</t>
  </si>
  <si>
    <t>This is the money that does the work. Parked in an offset account it stops charging you interest, every single day.</t>
  </si>
  <si>
    <t>YOUR CURRENT HOME LOAN</t>
  </si>
  <si>
    <t>SIDE BY SIDE</t>
  </si>
  <si>
    <t>Loan balance owing</t>
  </si>
  <si>
    <t>No offset</t>
  </si>
  <si>
    <t>Interest rate (% per year)</t>
  </si>
  <si>
    <t>With your offset</t>
  </si>
  <si>
    <t>Years left on the loan</t>
  </si>
  <si>
    <t>The two bars are drawn to scale against each other — the shorter one is your loan with the offset working.</t>
  </si>
  <si>
    <t>Savings already in the offset</t>
  </si>
  <si>
    <t>Type the rate as a plain number — 6.1 means 6.10% per year.</t>
  </si>
  <si>
    <t>How this is worked out: your repayment stays at the contracted amount, interest is charged only on the balance above your offset, and your surplus is added to the offset at the end of every month. The full month-by-month workings are on the "Offset Schedule" tab.</t>
  </si>
  <si>
    <t>STAGE TWO</t>
  </si>
  <si>
    <t>The Equity Play</t>
  </si>
  <si>
    <t>Stage one gets the home loan moving. Stage two accelerates it: instead of leaving equity locked in your home doing nothing, you draw on it to buy an investment property — then flip it, renovate and revalue it, or hold it and let rent and growth compound. The profit or new equity goes straight back onto the home loan.</t>
  </si>
  <si>
    <t>YOUR HOME TODAY</t>
  </si>
  <si>
    <t>WHAT THAT EQUITY COULD BUY</t>
  </si>
  <si>
    <t>What is your home worth?</t>
  </si>
  <si>
    <t>Purchase price supported</t>
  </si>
  <si>
    <t>Deposit needed</t>
  </si>
  <si>
    <t>The balance comes across from tab 1. Not sure what your home is worth? Ask us for a free lender valuation estimate.</t>
  </si>
  <si>
    <t>Stamp duty &amp; buying costs</t>
  </si>
  <si>
    <t>Equity you would draw on</t>
  </si>
  <si>
    <t>Lender will release equity up to</t>
  </si>
  <si>
    <t>Equity still left over</t>
  </si>
  <si>
    <t>Your lending line at that level</t>
  </si>
  <si>
    <t>New investment loan</t>
  </si>
  <si>
    <t>Total equity (value less loan)</t>
  </si>
  <si>
    <t>80% is the usual line before Lenders Mortgage Insurance kicks in. Some lenders will go to 90% — it costs more, ask us first.</t>
  </si>
  <si>
    <t>Realistically, that buys</t>
  </si>
  <si>
    <t>USABLE EQUITY YOU CAN DRAW ON</t>
  </si>
  <si>
    <t>THEN PICK YOUR PLAY</t>
  </si>
  <si>
    <t>Flip</t>
  </si>
  <si>
    <t>PURCHASE ASSUMPTIONS</t>
  </si>
  <si>
    <t>Buy under market, add nothing but a tidy-up, resell inside 12 months. Profit goes onto the home loan.</t>
  </si>
  <si>
    <t>Deposit on the new property</t>
  </si>
  <si>
    <t>Renovate &amp; revalue</t>
  </si>
  <si>
    <t>Renovate, get it revalued, pull the new equity out and keep the property working for you.</t>
  </si>
  <si>
    <t>A 20% deposit keeps the new loan at 80% and avoids LMI on the investment too. Costs vary by state — 5.5% is a fair national rule of thumb.</t>
  </si>
  <si>
    <t>Hold</t>
  </si>
  <si>
    <t>Rent it out and let time do the work. Growth and rent build the next deposit while the loan shrinks.</t>
  </si>
  <si>
    <t>PUT THE PROFIT BACK ON YOUR HOME LOAN</t>
  </si>
  <si>
    <t>Profit you expect to release</t>
  </si>
  <si>
    <t>Your home loan would drop to</t>
  </si>
  <si>
    <t>Interest that saves you, roughly</t>
  </si>
  <si>
    <t>Assumes the lump sum lands on the loan today and the term stays as it is. Keep the repayment the same and you finish even earlier again.</t>
  </si>
  <si>
    <t>READY TO GO LOOKING?</t>
  </si>
  <si>
    <t>Capital Legacy works with onboarded buyer's agents who source, negotiate and settle investment property for you — including off-market stock you will never see on a portal.</t>
  </si>
  <si>
    <t>Book a call — capitallegacy.com.au/contact  ·  0410 632 445</t>
  </si>
  <si>
    <t>Estimates only. What a lender will actually release depends on a valuation and on servicing — whether your income covers both loans under the lender's own assessment rate. Stamp duty varies by state and by whether the property is new. General information, not financial advice.</t>
  </si>
  <si>
    <t>THE WORKINGS</t>
  </si>
  <si>
    <t>Month by month, with your surplus going into the offset</t>
  </si>
  <si>
    <t>Nothing to fill in here — this tab is the engine behind tab 1. The loan is discharged in the first month your offset balance covers what is left owing.</t>
  </si>
  <si>
    <t>Month</t>
  </si>
  <si>
    <t>Date</t>
  </si>
  <si>
    <t>Opening loan</t>
  </si>
  <si>
    <t>Offset at start</t>
  </si>
  <si>
    <t>Interest charged</t>
  </si>
  <si>
    <t>Principal paid</t>
  </si>
  <si>
    <t>Closing loan</t>
  </si>
  <si>
    <t>Offset at end</t>
  </si>
  <si>
    <t>Counted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</si>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</sst>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
    <numFmt numFmtId="165" formatCode="$#,##0;[Red]-$#,##0"/>
    <numFmt numFmtId="166" formatCode="0.00&quot;%&quot;"/>
    <numFmt numFmtId="167" formatCode="0.0&quot;%&quot;"/>
    <numFmt numFmtId="168" formatCode="mmm yyyy"/>
  </numFmts>
  <fonts count="36" x14ac:knownFonts="1">
    <font>
      <color theme="1"/>
      <family val="2"/>
      <scheme val="minor"/>
      <sz val="11"/>
      <name val="Calibri"/>
    </font>
    <font>
      <b/>
      <color rgb="FFC9A84C"/>
      <sz val="9"/>
      <name val="Calibri"/>
    </font>
    <font>
      <b/>
      <color rgb="FFFFFFFF"/>
      <sz val="26"/>
      <name val="Calibri"/>
    </font>
    <font>
      <color rgb="FFC8D2E0"/>
      <sz val="11"/>
      <name val="Calibri"/>
    </font>
    <font>
      <b/>
      <color rgb="FF0B1F3A"/>
      <sz val="15"/>
      <name val="Calibri"/>
    </font>
    <font>
      <b/>
      <color rgb="FFC9A84C"/>
      <sz val="18"/>
      <name val="Calibri"/>
    </font>
    <font>
      <b/>
      <color rgb="FF0B1F3A"/>
      <sz val="12"/>
      <name val="Calibri"/>
    </font>
    <font>
      <color rgb="FF6B6B5F"/>
      <sz val="10"/>
      <name val="Calibri"/>
    </font>
    <font>
      <color rgb="FF0B1F3A"/>
      <sz val="11"/>
      <name val="Calibri"/>
    </font>
    <font>
      <i/>
      <color rgb="FF6B6B5F"/>
      <sz val="10"/>
      <name val="Calibri"/>
    </font>
    <font>
      <b/>
      <color rgb="FFFFFFFF"/>
      <sz val="12"/>
      <name val="Calibri"/>
    </font>
    <font>
      <u/>
      <color rgb="FFC9A84C"/>
      <sz val="11"/>
      <name val="Calibri"/>
    </font>
    <font>
      <i/>
      <color rgb="FF6B6B5F"/>
      <sz val="9"/>
      <name val="Calibri"/>
    </font>
    <font>
      <b/>
      <color rgb="FFFFFFFF"/>
      <sz val="20"/>
      <name val="Calibri"/>
    </font>
    <font>
      <color rgb="FF1B1B1B"/>
      <sz val="11"/>
      <name val="Calibri"/>
    </font>
    <font>
      <b/>
      <color rgb="FF0B1F3A"/>
      <sz val="11"/>
      <name val="Calibri"/>
    </font>
    <font>
      <b/>
      <color rgb="FF1B1B1B"/>
      <sz val="11"/>
      <name val="Calibri"/>
    </font>
    <font>
      <color rgb="FF6B6B5F"/>
      <sz val="11"/>
      <name val="Calibri"/>
    </font>
    <font>
      <i/>
      <color rgb="FF0B1F3A"/>
      <sz val="11"/>
      <name val="Calibri"/>
    </font>
    <font>
      <b/>
      <color rgb="FFC9A84C"/>
      <sz val="11"/>
      <name val="Calibri"/>
    </font>
    <font>
      <b/>
      <color rgb="FFFFFFFF"/>
      <sz val="24"/>
      <name val="Calibri"/>
    </font>
    <font>
      <b/>
      <color rgb="FF0B1F3A"/>
      <sz val="22"/>
      <name val="Calibri"/>
    </font>
    <font>
      <color rgb="FF6B6B5F"/>
      <sz val="11"/>
      <name val="Wingdings"/>
    </font>
    <font>
      <color rgb="FFC9A84C"/>
      <sz val="11"/>
      <name val="Wingdings"/>
    </font>
    <font>
      <b/>
      <color rgb="FFB4321E"/>
      <sz val="10"/>
      <name val="Calibri"/>
    </font>
    <font>
      <b/>
      <color rgb="FF0B1F3A"/>
      <sz val="14"/>
      <name val="Calibri"/>
    </font>
    <font>
      <b/>
      <color rgb="FFC9A84C"/>
      <sz val="12"/>
      <name val="Calibri"/>
    </font>
    <font>
      <color rgb="FF6B6B5F"/>
      <sz val="9"/>
      <name val="Calibri"/>
    </font>
    <font>
      <color rgb="FFC8D2E0"/>
      <sz val="10"/>
      <name val="Calibri"/>
    </font>
    <font>
      <b/>
      <u/>
      <color rgb="FFC9A84C"/>
      <sz val="11"/>
      <name val="Calibri"/>
    </font>
    <font>
      <b/>
      <color rgb="FFFFFFFF"/>
      <sz val="14"/>
      <name val="Calibri"/>
    </font>
    <font>
      <b/>
      <color rgb="FFFFFFFF"/>
      <sz val="9"/>
      <name val="Calibri"/>
    </font>
    <font>
      <color rgb="FF6B6B5F"/>
      <sz val="8"/>
      <name val="Calibri"/>
    </font>
    <font>
      <b/>
      <color rgb="FF0B1F3A"/>
      <sz val="10"/>
      <name val="Calibri"/>
    </font>
    <font>
      <color rgb="FF1B1B1B"/>
      <sz val="10"/>
      <name val="Calibri"/>
    </font>
    <font>
      <color rgb="FFBBBBBB"/>
      <sz val="8"/>
      <name val="Calibri"/>
    </font>
  </fonts>
  <fills count="8">
    <fill>
      <patternFill patternType="none"/>
    </fill>
    <fill>
      <patternFill patternType="gray125"/>
    </fill>
    <fill>
      <patternFill patternType="solid">
        <fgColor rgb="FFF7F3EC"/>
      </patternFill>
    </fill>
    <fill>
      <patternFill patternType="solid">
        <fgColor rgb="FF0B1F3A"/>
      </patternFill>
    </fill>
    <fill>
      <patternFill patternType="solid">
        <fgColor rgb="FFFFFFFF"/>
      </patternFill>
    </fill>
    <fill>
      <patternFill patternType="solid">
        <fgColor rgb="FFF7EFDA"/>
      </patternFill>
    </fill>
    <fill>
      <patternFill patternType="solid">
        <fgColor rgb="FFEBEFF5"/>
      </patternFill>
    </fill>
    <fill>
      <patternFill patternType="solid">
        <fgColor rgb="FF16375F"/>
      </patternFill>
    </fill>
  </fills>
  <borders count="5">
    <border>
      <left/>
      <right/>
      <top/>
      <bottom/>
      <diagonal/>
    </border>
    <border>
      <left style="thin">
        <color rgb="FFDED8CD"/>
      </left>
      <right style="thin">
        <color rgb="FFDED8CD"/>
      </right>
      <top style="thin">
        <color rgb="FFDED8CD"/>
      </top>
      <bottom style="thin">
        <color rgb="FFDED8CD"/>
      </bottom>
      <diagonal/>
    </border>
    <border>
      <left style="thin">
        <color rgb="FFC9A84C"/>
      </left>
      <right style="thin">
        <color rgb="FFC9A84C"/>
      </right>
      <top style="thin">
        <color rgb="FFC9A84C"/>
      </top>
      <bottom style="thin">
        <color rgb="FFC9A84C"/>
      </bottom>
      <diagonal/>
    </border>
    <border>
      <left/>
      <right/>
      <top style="thin">
        <color rgb="FF0B1F3A"/>
      </top>
      <bottom/>
      <diagonal/>
    </border>
    <border>
      <left/>
      <right/>
      <top/>
      <bottom style="thin">
        <color rgb="FFDED8CD"/>
      </bottom>
      <diagonal/>
    </border>
  </borders>
  <cellStyleXfs count="1">
    <xf numFmtId="0" fontId="0" fillId="0" borderId="0"/>
  </cellStyleXfs>
  <cellXfs count="71">
    <xf numFmtId="0" fontId="0" fillId="0" borderId="0" xfId="0"/>
    <xf numFmtId="0" fontId="0" fillId="2" borderId="0" xfId="0" applyFill="1"/>
    <xf numFmtId="0" fontId="0" fillId="3" borderId="0" xfId="0" applyFill="1"/>
    <xf numFmtId="0" fontId="1" fillId="3" borderId="0" xfId="0" applyFont="1" applyFill="1" applyAlignment="1">
      <alignment vertical="center" indent="1"/>
    </xf>
    <xf numFmtId="0" fontId="2" fillId="3" borderId="0" xfId="0" applyFont="1" applyFill="1" applyAlignment="1">
      <alignment vertical="center" indent="1"/>
    </xf>
    <xf numFmtId="0" fontId="3" fillId="3" borderId="0" xfId="0" applyFont="1" applyFill="1" applyAlignment="1">
      <alignment vertical="center" indent="1"/>
    </xf>
    <xf numFmtId="0" fontId="4" fillId="2" borderId="0" xfId="0" applyFont="1" applyFill="1"/>
    <xf numFmtId="0" fontId="5" fillId="4" borderId="1" xfId="0" applyFont="1" applyFill="1" applyBorder="1" applyAlignment="1">
      <alignment horizontal="center" vertical="center"/>
    </xf>
    <xf numFmtId="0" fontId="6" fillId="4" borderId="1" xfId="0" applyFont="1" applyFill="1" applyBorder="1" applyAlignment="1">
      <alignment vertical="center"/>
    </xf>
    <xf numFmtId="0" fontId="7" fillId="4" borderId="1" xfId="0" applyFont="1" applyFill="1" applyBorder="1" applyAlignment="1">
      <alignment vertical="top" wrapText="1"/>
    </xf>
    <xf numFmtId="0" fontId="1" fillId="5" borderId="2" xfId="0" applyFont="1" applyFill="1" applyBorder="1" applyAlignment="1">
      <alignment vertical="center" indent="1"/>
    </xf>
    <xf numFmtId="0" fontId="8" fillId="5" borderId="2" xfId="0" applyFont="1" applyFill="1" applyBorder="1" applyAlignment="1">
      <alignment vertical="center" wrapText="1" indent="1"/>
    </xf>
    <xf numFmtId="0" fontId="9" fillId="2" borderId="0" xfId="0" applyFont="1" applyFill="1" applyAlignment="1">
      <alignment vertical="center" wrapText="1"/>
    </xf>
    <xf numFmtId="0" fontId="10" fillId="3" borderId="0" xfId="0" applyFont="1" applyFill="1" applyAlignment="1">
      <alignment vertical="center" indent="1"/>
    </xf>
    <xf numFmtId="0" fontId="11" fillId="3" borderId="0" xfId="0" applyFont="1" applyFill="1" applyAlignment="1">
      <alignment vertical="center" indent="1"/>
    </xf>
    <xf numFmtId="0" fontId="12" fillId="2" borderId="0" xfId="0" applyFont="1" applyFill="1" applyAlignment="1">
      <alignment vertical="top" wrapText="1"/>
    </xf>
    <xf numFmtId="0" fontId="13" fillId="3" borderId="0" xfId="0" applyFont="1" applyFill="1" applyAlignment="1">
      <alignment vertical="center" indent="1"/>
    </xf>
    <xf numFmtId="0" fontId="14" fillId="2" borderId="0" xfId="0" applyFont="1" applyFill="1" applyAlignment="1">
      <alignment vertical="center"/>
    </xf>
    <xf numFmtId="164" fontId="15" fillId="4" borderId="2" xfId="0" applyNumberFormat="1" applyFont="1" applyFill="1" applyBorder="1" applyAlignment="1" applyProtection="1">
      <alignment horizontal="right" vertical="center"/>
      <protection locked="0"/>
    </xf>
    <xf numFmtId="164" fontId="15" fillId="2" borderId="0" xfId="0" applyNumberFormat="1" applyFont="1" applyFill="1" applyAlignment="1">
      <alignment horizontal="right" vertical="center"/>
    </xf>
    <xf numFmtId="49" fontId="15" fillId="4" borderId="2" xfId="0" applyNumberFormat="1" applyFont="1" applyFill="1" applyBorder="1" applyAlignment="1" applyProtection="1">
      <alignment horizontal="right" vertical="center"/>
      <protection locked="0"/>
    </xf>
    <xf numFmtId="0" fontId="16" fillId="6" borderId="0" xfId="0" applyFont="1" applyFill="1" applyAlignment="1">
      <alignment vertical="center"/>
    </xf>
    <xf numFmtId="164" fontId="15" fillId="6" borderId="0" xfId="0" applyNumberFormat="1" applyFont="1" applyFill="1" applyAlignment="1">
      <alignment horizontal="right" vertical="center"/>
    </xf>
    <xf numFmtId="1" fontId="17" fillId="2" borderId="0" xfId="0" applyNumberFormat="1" applyFont="1" applyFill="1" applyAlignment="1">
      <alignment horizontal="right" vertical="center"/>
    </xf>
    <xf numFmtId="0" fontId="18" fillId="2" borderId="0" xfId="0" applyFont="1" applyFill="1" applyAlignment="1">
      <alignment vertical="center"/>
    </xf>
    <xf numFmtId="0" fontId="17" fillId="2" borderId="0" xfId="0" applyFont="1" applyFill="1" applyAlignment="1">
      <alignment vertical="center"/>
    </xf>
    <xf numFmtId="164" fontId="16" fillId="2" borderId="0" xfId="0" applyNumberFormat="1" applyFont="1" applyFill="1" applyAlignment="1">
      <alignment horizontal="right" vertical="center"/>
    </xf>
    <xf numFmtId="0" fontId="16" fillId="2" borderId="0" xfId="0" applyFont="1" applyFill="1" applyAlignment="1">
      <alignment horizontal="right" vertical="center"/>
    </xf>
    <xf numFmtId="164" fontId="17" fillId="2" borderId="0" xfId="0" applyNumberFormat="1" applyFont="1" applyFill="1" applyAlignment="1">
      <alignment horizontal="right" vertical="center"/>
    </xf>
    <xf numFmtId="0" fontId="19" fillId="2" borderId="0" xfId="0" applyFont="1" applyFill="1" applyAlignment="1">
      <alignment horizontal="right" vertical="center"/>
    </xf>
    <xf numFmtId="0" fontId="15" fillId="6" borderId="3" xfId="0" applyFont="1" applyFill="1" applyBorder="1" applyAlignment="1">
      <alignment vertical="center"/>
    </xf>
    <xf numFmtId="164" fontId="15" fillId="6" borderId="3" xfId="0" applyNumberFormat="1" applyFont="1" applyFill="1" applyBorder="1" applyAlignment="1">
      <alignment horizontal="right" vertical="center"/>
    </xf>
    <xf numFmtId="164" fontId="20" fillId="3" borderId="0" xfId="0" applyNumberFormat="1" applyFont="1" applyFill="1" applyAlignment="1">
      <alignment horizontal="center" vertical="center"/>
    </xf>
    <xf numFmtId="165" fontId="21" fillId="5" borderId="2" xfId="0" applyNumberFormat="1" applyFont="1" applyFill="1" applyBorder="1" applyAlignment="1">
      <alignment horizontal="center" vertical="center"/>
    </xf>
    <xf numFmtId="0" fontId="5" fillId="3" borderId="0" xfId="0" applyFont="1" applyFill="1" applyAlignment="1">
      <alignment horizontal="center" vertical="center"/>
    </xf>
    <xf numFmtId="0" fontId="22" fillId="2" borderId="0" xfId="0" applyFont="1" applyFill="1" applyAlignment="1">
      <alignment horizontal="left" vertical="center"/>
    </xf>
    <xf numFmtId="166" fontId="15" fillId="4" borderId="2" xfId="0" applyNumberFormat="1" applyFont="1" applyFill="1" applyBorder="1" applyAlignment="1" applyProtection="1">
      <alignment horizontal="right" vertical="center"/>
      <protection locked="0"/>
    </xf>
    <xf numFmtId="0" fontId="23" fillId="2" borderId="0" xfId="0" applyFont="1" applyFill="1" applyAlignment="1">
      <alignment horizontal="left" vertical="center"/>
    </xf>
    <xf numFmtId="1" fontId="15" fillId="4" borderId="2" xfId="0" applyNumberFormat="1" applyFont="1" applyFill="1" applyBorder="1" applyAlignment="1" applyProtection="1">
      <alignment horizontal="right" vertical="center"/>
      <protection locked="0"/>
    </xf>
    <xf numFmtId="0" fontId="24" fillId="2" borderId="0" xfId="0" applyFont="1" applyFill="1" applyAlignment="1">
      <alignment vertical="top" wrapText="1"/>
    </xf>
    <xf numFmtId="0" fontId="7" fillId="2" borderId="0" xfId="0" applyFont="1" applyFill="1" applyAlignment="1">
      <alignment vertical="top" wrapText="1"/>
    </xf>
    <xf numFmtId="0" fontId="16" fillId="2" borderId="4" xfId="0" applyFont="1" applyFill="1" applyBorder="1" applyAlignment="1">
      <alignment vertical="center"/>
    </xf>
    <xf numFmtId="164" fontId="25" fillId="2" borderId="4" xfId="0" applyNumberFormat="1" applyFont="1" applyFill="1" applyBorder="1" applyAlignment="1">
      <alignment horizontal="right" vertical="center"/>
    </xf>
    <xf numFmtId="0" fontId="17" fillId="2" borderId="4" xfId="0" applyFont="1" applyFill="1" applyBorder="1" applyAlignment="1">
      <alignment vertical="center"/>
    </xf>
    <xf numFmtId="164" fontId="16" fillId="2" borderId="4" xfId="0" applyNumberFormat="1" applyFont="1" applyFill="1" applyBorder="1" applyAlignment="1">
      <alignment horizontal="right" vertical="center"/>
    </xf>
    <xf numFmtId="164" fontId="15" fillId="2" borderId="4" xfId="0" applyNumberFormat="1" applyFont="1" applyFill="1" applyBorder="1" applyAlignment="1">
      <alignment horizontal="right" vertical="center"/>
    </xf>
    <xf numFmtId="167" fontId="15" fillId="4" borderId="2" xfId="0" applyNumberFormat="1" applyFont="1" applyFill="1" applyBorder="1" applyAlignment="1" applyProtection="1">
      <alignment horizontal="right" vertical="center"/>
      <protection locked="0"/>
    </xf>
    <xf numFmtId="164" fontId="17" fillId="2" borderId="4" xfId="0" applyNumberFormat="1" applyFont="1" applyFill="1" applyBorder="1" applyAlignment="1">
      <alignment horizontal="right" vertical="center"/>
    </xf>
    <xf numFmtId="0" fontId="16" fillId="2" borderId="0" xfId="0" applyFont="1" applyFill="1" applyAlignment="1">
      <alignment vertical="center"/>
    </xf>
    <xf numFmtId="0" fontId="26" fillId="2" borderId="0" xfId="0" applyFont="1" applyFill="1" applyAlignment="1">
      <alignment vertical="center" wrapText="1"/>
    </xf>
    <xf numFmtId="164" fontId="21" fillId="5" borderId="2" xfId="0" applyNumberFormat="1" applyFont="1" applyFill="1" applyBorder="1" applyAlignment="1">
      <alignment horizontal="center" vertical="center"/>
    </xf>
    <xf numFmtId="0" fontId="15" fillId="2" borderId="0" xfId="0" applyFont="1" applyFill="1"/>
    <xf numFmtId="0" fontId="27" fillId="2" borderId="0" xfId="0" applyFont="1" applyFill="1" applyAlignment="1">
      <alignment vertical="top" wrapText="1"/>
    </xf>
    <xf numFmtId="164" fontId="19" fillId="2" borderId="0" xfId="0" applyNumberFormat="1" applyFont="1" applyFill="1" applyAlignment="1">
      <alignment horizontal="right" vertical="center"/>
    </xf>
    <xf numFmtId="0" fontId="28" fillId="3" borderId="0" xfId="0" applyFont="1" applyFill="1" applyAlignment="1">
      <alignment vertical="center" wrapText="1" indent="1"/>
    </xf>
    <xf numFmtId="0" fontId="29" fillId="3" borderId="0" xfId="0" applyFont="1" applyFill="1" applyAlignment="1">
      <alignment vertical="center" indent="1"/>
    </xf>
    <xf numFmtId="0" fontId="30" fillId="3" borderId="0" xfId="0" applyFont="1" applyFill="1" applyAlignment="1">
      <alignment vertical="center" indent="1"/>
    </xf>
    <xf numFmtId="0" fontId="31" fillId="7" borderId="0" xfId="0" applyFont="1" applyFill="1" applyAlignment="1">
      <alignment horizontal="left" vertical="center" wrapText="1"/>
    </xf>
    <xf numFmtId="0" fontId="31" fillId="7" borderId="0" xfId="0" applyFont="1" applyFill="1" applyAlignment="1">
      <alignment horizontal="right" vertical="center" wrapText="1"/>
    </xf>
    <xf numFmtId="0" fontId="32" fillId="0" borderId="0" xfId="0" applyFont="1"/>
    <xf numFmtId="1" fontId="33" fillId="5" borderId="0" xfId="0" applyNumberFormat="1" applyFont="1" applyFill="1" applyAlignment="1">
      <alignment horizontal="left"/>
    </xf>
    <xf numFmtId="168" fontId="33" fillId="5" borderId="0" xfId="0" applyNumberFormat="1" applyFont="1" applyFill="1" applyAlignment="1">
      <alignment horizontal="left"/>
    </xf>
    <xf numFmtId="164" fontId="33" fillId="5" borderId="0" xfId="0" applyNumberFormat="1" applyFont="1" applyFill="1" applyAlignment="1">
      <alignment horizontal="right"/>
    </xf>
    <xf numFmtId="1" fontId="34" fillId="2" borderId="0" xfId="0" applyNumberFormat="1" applyFont="1" applyFill="1" applyAlignment="1">
      <alignment horizontal="left"/>
    </xf>
    <xf numFmtId="168" fontId="34" fillId="2" borderId="0" xfId="0" applyNumberFormat="1" applyFont="1" applyFill="1" applyAlignment="1">
      <alignment horizontal="left"/>
    </xf>
    <xf numFmtId="164" fontId="34" fillId="2" borderId="0" xfId="0" applyNumberFormat="1" applyFont="1" applyFill="1" applyAlignment="1">
      <alignment horizontal="right"/>
    </xf>
    <xf numFmtId="1" fontId="35" fillId="2" borderId="0" xfId="0" applyNumberFormat="1" applyFont="1" applyFill="1" applyAlignment="1">
      <alignment horizontal="right"/>
    </xf>
    <xf numFmtId="1" fontId="34" fillId="4" borderId="0" xfId="0" applyNumberFormat="1" applyFont="1" applyFill="1" applyAlignment="1">
      <alignment horizontal="left"/>
    </xf>
    <xf numFmtId="168" fontId="34" fillId="4" borderId="0" xfId="0" applyNumberFormat="1" applyFont="1" applyFill="1" applyAlignment="1">
      <alignment horizontal="left"/>
    </xf>
    <xf numFmtId="164" fontId="34" fillId="4" borderId="0" xfId="0" applyNumberFormat="1" applyFont="1" applyFill="1" applyAlignment="1">
      <alignment horizontal="right"/>
    </xf>
    <xf numFmtId="1" fontId="35" fillId="4" borderId="0" xfId="0" applyNumberFormat="1" applyFont="1" applyFill="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apitallegacy.com.au/contact/"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capitallegacy.com.au/contac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1"/>
  <sheetViews>
    <sheetView workbookViewId="0" showGridLines="0"/>
  </sheetViews>
  <sheetFormatPr defaultRowHeight="15" outlineLevelRow="0" outlineLevelCol="0" x14ac:dyDescent="55"/>
  <cols>
    <col min="1" max="1" width="2.5" customWidth="1"/>
    <col min="2" max="2" width="4" customWidth="1"/>
    <col min="3" max="5" width="30" customWidth="1"/>
    <col min="6" max="6" width="4" customWidth="1"/>
  </cols>
  <sheetData>
    <row r="1" spans="1:6" x14ac:dyDescent="0.25">
      <c r="A1" s="1"/>
      <c r="B1" s="1"/>
      <c r="C1" s="1"/>
      <c r="D1" s="1"/>
      <c r="E1" s="1"/>
      <c r="F1" s="1"/>
    </row>
    <row r="2" ht="8" customHeight="1" spans="1:6" x14ac:dyDescent="0.25">
      <c r="A2" s="1"/>
      <c r="B2" s="2"/>
      <c r="C2" s="2"/>
      <c r="D2" s="2"/>
      <c r="E2" s="2"/>
      <c r="F2" s="1"/>
    </row>
    <row r="3" ht="16" customHeight="1" spans="1:6" x14ac:dyDescent="0.25">
      <c r="A3" s="1"/>
      <c r="B3" s="3" t="s">
        <v>0</v>
      </c>
      <c r="C3" s="3"/>
      <c r="D3" s="3"/>
      <c r="E3" s="3"/>
      <c r="F3" s="1"/>
    </row>
    <row r="4" ht="24" customHeight="1" spans="1:6" x14ac:dyDescent="0.25">
      <c r="A4" s="1"/>
      <c r="B4" s="4" t="s">
        <v>1</v>
      </c>
      <c r="C4" s="4"/>
      <c r="D4" s="4"/>
      <c r="E4" s="4"/>
      <c r="F4" s="1"/>
    </row>
    <row r="5" ht="18" customHeight="1" spans="1:6" x14ac:dyDescent="0.25">
      <c r="A5" s="1"/>
      <c r="B5" s="4"/>
      <c r="C5" s="4"/>
      <c r="D5" s="4"/>
      <c r="E5" s="4"/>
      <c r="F5" s="1"/>
    </row>
    <row r="6" ht="20" customHeight="1" spans="1:6" x14ac:dyDescent="0.25">
      <c r="A6" s="1"/>
      <c r="B6" s="5" t="s">
        <v>2</v>
      </c>
      <c r="C6" s="5"/>
      <c r="D6" s="5"/>
      <c r="E6" s="5"/>
      <c r="F6" s="1"/>
    </row>
    <row r="7" ht="10" customHeight="1" spans="1:6" x14ac:dyDescent="0.25">
      <c r="A7" s="1"/>
      <c r="B7" s="2"/>
      <c r="C7" s="2"/>
      <c r="D7" s="2"/>
      <c r="E7" s="2"/>
      <c r="F7" s="1"/>
    </row>
    <row r="8" spans="1:6" x14ac:dyDescent="0.25">
      <c r="A8" s="1"/>
      <c r="B8" s="1"/>
      <c r="C8" s="1"/>
      <c r="D8" s="1"/>
      <c r="E8" s="1"/>
      <c r="F8" s="1"/>
    </row>
    <row r="9" ht="26" customHeight="1" spans="1:6" x14ac:dyDescent="0.25">
      <c r="A9" s="1"/>
      <c r="B9" s="6" t="s">
        <v>3</v>
      </c>
      <c r="C9" s="6"/>
      <c r="D9" s="6"/>
      <c r="E9" s="6"/>
      <c r="F9" s="1"/>
    </row>
    <row r="10" spans="1:6" x14ac:dyDescent="0.25">
      <c r="A10" s="1"/>
      <c r="B10" s="1"/>
      <c r="C10" s="1"/>
      <c r="D10" s="1"/>
      <c r="E10" s="1"/>
      <c r="F10" s="1"/>
    </row>
    <row r="11" ht="22" customHeight="1" spans="1:6" x14ac:dyDescent="0.25">
      <c r="A11" s="1"/>
      <c r="B11" s="7" t="s">
        <v>4</v>
      </c>
      <c r="C11" s="8" t="s">
        <v>5</v>
      </c>
      <c r="D11" s="8"/>
      <c r="E11" s="8"/>
      <c r="F11" s="1"/>
    </row>
    <row r="12" ht="26" customHeight="1" spans="1:6" x14ac:dyDescent="0.25">
      <c r="A12" s="1"/>
      <c r="B12" s="7"/>
      <c r="C12" s="9" t="s">
        <v>6</v>
      </c>
      <c r="D12" s="9"/>
      <c r="E12" s="9"/>
      <c r="F12" s="1"/>
    </row>
    <row r="13" ht="22" customHeight="1" spans="1:6" x14ac:dyDescent="0.25">
      <c r="A13" s="1"/>
      <c r="B13" s="7"/>
      <c r="C13" s="9"/>
      <c r="D13" s="9"/>
      <c r="E13" s="9"/>
      <c r="F13" s="1"/>
    </row>
    <row r="14" spans="1:6" x14ac:dyDescent="0.25">
      <c r="A14" s="1"/>
      <c r="B14" s="1"/>
      <c r="C14" s="1"/>
      <c r="D14" s="1"/>
      <c r="E14" s="1"/>
      <c r="F14" s="1"/>
    </row>
    <row r="15" ht="22" customHeight="1" spans="1:6" x14ac:dyDescent="0.25">
      <c r="A15" s="1"/>
      <c r="B15" s="7" t="s">
        <v>7</v>
      </c>
      <c r="C15" s="8" t="s">
        <v>8</v>
      </c>
      <c r="D15" s="8"/>
      <c r="E15" s="8"/>
      <c r="F15" s="1"/>
    </row>
    <row r="16" ht="26" customHeight="1" spans="1:6" x14ac:dyDescent="0.25">
      <c r="A16" s="1"/>
      <c r="B16" s="7"/>
      <c r="C16" s="9" t="s">
        <v>9</v>
      </c>
      <c r="D16" s="9"/>
      <c r="E16" s="9"/>
      <c r="F16" s="1"/>
    </row>
    <row r="17" ht="22" customHeight="1" spans="1:6" x14ac:dyDescent="0.25">
      <c r="A17" s="1"/>
      <c r="B17" s="7"/>
      <c r="C17" s="9"/>
      <c r="D17" s="9"/>
      <c r="E17" s="9"/>
      <c r="F17" s="1"/>
    </row>
    <row r="18" spans="1:6" x14ac:dyDescent="0.25">
      <c r="A18" s="1"/>
      <c r="B18" s="1"/>
      <c r="C18" s="1"/>
      <c r="D18" s="1"/>
      <c r="E18" s="1"/>
      <c r="F18" s="1"/>
    </row>
    <row r="19" ht="22" customHeight="1" spans="1:6" x14ac:dyDescent="0.25">
      <c r="A19" s="1"/>
      <c r="B19" s="7" t="s">
        <v>10</v>
      </c>
      <c r="C19" s="8" t="s">
        <v>11</v>
      </c>
      <c r="D19" s="8"/>
      <c r="E19" s="8"/>
      <c r="F19" s="1"/>
    </row>
    <row r="20" ht="26" customHeight="1" spans="1:6" x14ac:dyDescent="0.25">
      <c r="A20" s="1"/>
      <c r="B20" s="7"/>
      <c r="C20" s="9" t="s">
        <v>12</v>
      </c>
      <c r="D20" s="9"/>
      <c r="E20" s="9"/>
      <c r="F20" s="1"/>
    </row>
    <row r="21" ht="22" customHeight="1" spans="1:6" x14ac:dyDescent="0.25">
      <c r="A21" s="1"/>
      <c r="B21" s="7"/>
      <c r="C21" s="9"/>
      <c r="D21" s="9"/>
      <c r="E21" s="9"/>
      <c r="F21" s="1"/>
    </row>
    <row r="22" spans="1:6" x14ac:dyDescent="0.25">
      <c r="A22" s="1"/>
      <c r="B22" s="1"/>
      <c r="C22" s="1"/>
      <c r="D22" s="1"/>
      <c r="E22" s="1"/>
      <c r="F22" s="1"/>
    </row>
    <row r="23" ht="18" customHeight="1" spans="1:6" x14ac:dyDescent="0.25">
      <c r="A23" s="1"/>
      <c r="B23" s="10" t="s">
        <v>13</v>
      </c>
      <c r="C23" s="10"/>
      <c r="D23" s="10"/>
      <c r="E23" s="10"/>
      <c r="F23" s="1"/>
    </row>
    <row r="24" ht="22" customHeight="1" spans="1:6" x14ac:dyDescent="0.25">
      <c r="A24" s="1"/>
      <c r="B24" s="11" t="s">
        <v>14</v>
      </c>
      <c r="C24" s="11"/>
      <c r="D24" s="11"/>
      <c r="E24" s="11"/>
      <c r="F24" s="1"/>
    </row>
    <row r="25" ht="22" customHeight="1" spans="1:6" x14ac:dyDescent="0.25">
      <c r="A25" s="1"/>
      <c r="B25" s="11"/>
      <c r="C25" s="11"/>
      <c r="D25" s="11"/>
      <c r="E25" s="11"/>
      <c r="F25" s="1"/>
    </row>
    <row r="26" spans="1:6" x14ac:dyDescent="0.25">
      <c r="A26" s="1"/>
      <c r="B26" s="1"/>
      <c r="C26" s="1"/>
      <c r="D26" s="1"/>
      <c r="E26" s="1"/>
      <c r="F26" s="1"/>
    </row>
    <row r="27" ht="32" customHeight="1" spans="1:6" x14ac:dyDescent="0.25">
      <c r="A27" s="1"/>
      <c r="B27" s="12" t="s">
        <v>15</v>
      </c>
      <c r="C27" s="12"/>
      <c r="D27" s="12"/>
      <c r="E27" s="12"/>
      <c r="F27" s="1"/>
    </row>
    <row r="28" spans="1:6" x14ac:dyDescent="0.25">
      <c r="A28" s="1"/>
      <c r="B28" s="1"/>
      <c r="C28" s="1"/>
      <c r="D28" s="1"/>
      <c r="E28" s="1"/>
      <c r="F28" s="1"/>
    </row>
    <row r="29" ht="18" customHeight="1" spans="1:6" x14ac:dyDescent="0.25">
      <c r="A29" s="1"/>
      <c r="B29" s="3" t="s">
        <v>16</v>
      </c>
      <c r="C29" s="3"/>
      <c r="D29" s="3"/>
      <c r="E29" s="3"/>
      <c r="F29" s="1"/>
    </row>
    <row r="30" ht="20" customHeight="1" spans="1:6" x14ac:dyDescent="0.25">
      <c r="A30" s="1"/>
      <c r="B30" s="13" t="s">
        <v>17</v>
      </c>
      <c r="C30" s="13"/>
      <c r="D30" s="13"/>
      <c r="E30" s="13"/>
      <c r="F30" s="1"/>
    </row>
    <row r="31" ht="20" customHeight="1" spans="1:6" x14ac:dyDescent="0.25">
      <c r="A31" s="1"/>
      <c r="B31" s="14" t="s">
        <v>18</v>
      </c>
      <c r="C31" s="14"/>
      <c r="D31" s="14"/>
      <c r="E31" s="14"/>
      <c r="F31" s="1"/>
    </row>
    <row r="32" ht="8" customHeight="1" spans="1:6" x14ac:dyDescent="0.25">
      <c r="A32" s="1"/>
      <c r="B32" s="2"/>
      <c r="C32" s="2"/>
      <c r="D32" s="2"/>
      <c r="E32" s="2"/>
      <c r="F32" s="1"/>
    </row>
    <row r="33" spans="1:6" x14ac:dyDescent="0.25">
      <c r="A33" s="1"/>
      <c r="B33" s="1"/>
      <c r="C33" s="1"/>
      <c r="D33" s="1"/>
      <c r="E33" s="1"/>
      <c r="F33" s="1"/>
    </row>
    <row r="34" ht="56" customHeight="1" spans="1:6" x14ac:dyDescent="0.25">
      <c r="A34" s="1"/>
      <c r="B34" s="15" t="s">
        <v>19</v>
      </c>
      <c r="C34" s="15"/>
      <c r="D34" s="15"/>
      <c r="E34" s="15"/>
      <c r="F34" s="1"/>
    </row>
    <row r="35" spans="1:6" x14ac:dyDescent="0.25">
      <c r="A35" s="1"/>
      <c r="B35" s="1"/>
      <c r="C35" s="1"/>
      <c r="D35" s="1"/>
      <c r="E35" s="1"/>
      <c r="F35" s="1"/>
    </row>
    <row r="36" spans="1:6" x14ac:dyDescent="0.25">
      <c r="A36" s="1"/>
      <c r="B36" s="1"/>
      <c r="C36" s="1"/>
      <c r="D36" s="1"/>
      <c r="E36" s="1"/>
      <c r="F36" s="1"/>
    </row>
    <row r="37" spans="1:6" x14ac:dyDescent="0.25">
      <c r="A37" s="1"/>
      <c r="B37" s="1"/>
      <c r="C37" s="1"/>
      <c r="D37" s="1"/>
      <c r="E37" s="1"/>
      <c r="F37" s="1"/>
    </row>
    <row r="38" spans="1:6" x14ac:dyDescent="0.25">
      <c r="A38" s="1"/>
      <c r="B38" s="1"/>
      <c r="C38" s="1"/>
      <c r="D38" s="1"/>
      <c r="E38" s="1"/>
      <c r="F38" s="1"/>
    </row>
    <row r="39" spans="1:6" x14ac:dyDescent="0.25">
      <c r="A39" s="1"/>
      <c r="B39" s="1"/>
      <c r="C39" s="1"/>
      <c r="D39" s="1"/>
      <c r="E39" s="1"/>
      <c r="F39" s="1"/>
    </row>
    <row r="40" spans="1:6" x14ac:dyDescent="0.25">
      <c r="A40" s="1"/>
      <c r="B40" s="1"/>
      <c r="C40" s="1"/>
      <c r="D40" s="1"/>
      <c r="E40" s="1"/>
      <c r="F40" s="1"/>
    </row>
    <row r="41" spans="1:6" x14ac:dyDescent="0.25">
      <c r="A41" s="1"/>
      <c r="B41" s="1"/>
      <c r="C41" s="1"/>
      <c r="D41" s="1"/>
      <c r="E41" s="1"/>
      <c r="F41" s="1"/>
    </row>
  </sheetData>
  <sheetProtection sheet="1" formatCells="0" formatColumns="0" formatRows="0"/>
  <mergeCells count="20">
    <mergeCell ref="B3:E3"/>
    <mergeCell ref="B4:E5"/>
    <mergeCell ref="B6:E6"/>
    <mergeCell ref="B9:E9"/>
    <mergeCell ref="C11:E11"/>
    <mergeCell ref="B11:B13"/>
    <mergeCell ref="C12:E13"/>
    <mergeCell ref="C15:E15"/>
    <mergeCell ref="B15:B17"/>
    <mergeCell ref="C16:E17"/>
    <mergeCell ref="C19:E19"/>
    <mergeCell ref="B19:B21"/>
    <mergeCell ref="C20:E21"/>
    <mergeCell ref="B23:E23"/>
    <mergeCell ref="B24:E25"/>
    <mergeCell ref="B27:E27"/>
    <mergeCell ref="B29:E29"/>
    <mergeCell ref="B30:E30"/>
    <mergeCell ref="B31:E31"/>
    <mergeCell ref="B34:E34"/>
  </mergeCells>
  <hyperlinks>
    <hyperlink ref="B31" r:id="rId1"/>
  </hyperlinks>
  <pageMargins left="0.5" right="0.5" top="0.6" bottom="0.6" header="0.3" footer="0.3"/>
  <pageSetup paperSize="9"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
  <sheetViews>
    <sheetView workbookViewId="0" showGridLines="0"/>
  </sheetViews>
  <sheetFormatPr defaultRowHeight="15" outlineLevelRow="0" outlineLevelCol="0" x14ac:dyDescent="55"/>
  <cols>
    <col min="1" max="1" width="2.5" customWidth="1"/>
    <col min="2" max="2" width="34" customWidth="1"/>
    <col min="3" max="3" width="16" customWidth="1"/>
    <col min="4" max="4" width="3" customWidth="1"/>
    <col min="5" max="5" width="32" customWidth="1"/>
    <col min="6" max="6" width="18" customWidth="1"/>
    <col min="7" max="7" width="3" customWidth="1"/>
  </cols>
  <sheetData>
    <row r="1" spans="1:7" x14ac:dyDescent="0.25">
      <c r="A1" s="1"/>
      <c r="B1" s="1"/>
      <c r="C1" s="1"/>
      <c r="D1" s="1"/>
      <c r="E1" s="1"/>
      <c r="F1" s="1"/>
      <c r="G1" s="1"/>
    </row>
    <row r="2" ht="16" customHeight="1" spans="1:7" x14ac:dyDescent="0.25">
      <c r="A2" s="1"/>
      <c r="B2" s="3" t="s">
        <v>20</v>
      </c>
      <c r="C2" s="3"/>
      <c r="D2" s="3"/>
      <c r="E2" s="3"/>
      <c r="F2" s="3"/>
      <c r="G2" s="1"/>
    </row>
    <row r="3" ht="22" customHeight="1" spans="1:7" x14ac:dyDescent="0.25">
      <c r="A3" s="1"/>
      <c r="B3" s="16" t="s">
        <v>21</v>
      </c>
      <c r="C3" s="16"/>
      <c r="D3" s="16"/>
      <c r="E3" s="16"/>
      <c r="F3" s="16"/>
      <c r="G3" s="1"/>
    </row>
    <row r="4" ht="12" customHeight="1" spans="1:7" x14ac:dyDescent="0.25">
      <c r="A4" s="1"/>
      <c r="B4" s="16"/>
      <c r="C4" s="16"/>
      <c r="D4" s="16"/>
      <c r="E4" s="16"/>
      <c r="F4" s="16"/>
      <c r="G4" s="1"/>
    </row>
    <row r="5" ht="8" customHeight="1" spans="1:7" x14ac:dyDescent="0.25">
      <c r="A5" s="1"/>
      <c r="B5" s="1"/>
      <c r="C5" s="1"/>
      <c r="D5" s="1"/>
      <c r="E5" s="1"/>
      <c r="F5" s="1"/>
      <c r="G5" s="1"/>
    </row>
    <row r="6" ht="20" customHeight="1" spans="1:7" x14ac:dyDescent="0.25">
      <c r="A6" s="1"/>
      <c r="B6" s="3" t="s">
        <v>22</v>
      </c>
      <c r="C6" s="3"/>
      <c r="D6" s="1"/>
      <c r="E6" s="3" t="s">
        <v>23</v>
      </c>
      <c r="F6" s="3"/>
      <c r="G6" s="1"/>
    </row>
    <row r="7" spans="1:7" x14ac:dyDescent="0.25">
      <c r="A7" s="1"/>
      <c r="B7" s="17" t="s">
        <v>24</v>
      </c>
      <c r="C7" s="18">
        <v>10500</v>
      </c>
      <c r="D7" s="1"/>
      <c r="E7" s="17" t="s">
        <v>25</v>
      </c>
      <c r="F7" s="19">
        <f>IFERROR(IF(OR(C27&lt;=0,C28&lt;=0,C29&lt;=0),0,-PMT(C28/100/12,C29*12,C27)),0)</f>
      </c>
      <c r="G7" s="1"/>
    </row>
    <row r="8" spans="1:7" x14ac:dyDescent="0.25">
      <c r="A8" s="1"/>
      <c r="B8" s="17" t="s">
        <v>26</v>
      </c>
      <c r="C8" s="20" t="s">
        <v>27</v>
      </c>
      <c r="D8" s="1"/>
      <c r="E8" s="1"/>
      <c r="F8" s="1"/>
      <c r="G8" s="1"/>
    </row>
    <row r="9" spans="1:7" x14ac:dyDescent="0.25">
      <c r="A9" s="1"/>
      <c r="B9" s="21" t="s">
        <v>28</v>
      </c>
      <c r="C9" s="22">
        <f>C7*IF(C8="Weekly",52/12,IF(C8="Fortnightly",26/12,IF(C8="Annual",1/12,1)))</f>
      </c>
      <c r="D9" s="1"/>
      <c r="E9" s="17" t="s">
        <v>29</v>
      </c>
      <c r="F9" s="23">
        <f>C29*12</f>
      </c>
      <c r="G9" s="1"/>
    </row>
    <row r="10" ht="34" customHeight="1" spans="1:7" x14ac:dyDescent="0.25">
      <c r="A10" s="1"/>
      <c r="B10" s="15" t="s">
        <v>30</v>
      </c>
      <c r="C10" s="15"/>
      <c r="D10" s="1"/>
      <c r="E10" s="1"/>
      <c r="F10" s="1"/>
      <c r="G10" s="1"/>
    </row>
    <row r="11" ht="20" customHeight="1" spans="1:7" x14ac:dyDescent="0.25">
      <c r="A11" s="1"/>
      <c r="B11" s="3" t="s">
        <v>31</v>
      </c>
      <c r="C11" s="3"/>
      <c r="D11" s="1"/>
      <c r="E11" s="3" t="s">
        <v>32</v>
      </c>
      <c r="F11" s="3"/>
      <c r="G11" s="1"/>
    </row>
    <row r="12" ht="17" customHeight="1" spans="1:7" x14ac:dyDescent="0.25">
      <c r="A12" s="1"/>
      <c r="B12" s="24" t="s">
        <v>33</v>
      </c>
      <c r="C12" s="22">
        <f>F7</f>
      </c>
      <c r="D12" s="1"/>
      <c r="E12" s="25" t="s">
        <v>34</v>
      </c>
      <c r="F12" s="26">
        <f>IF(F7=0,0,F7*F9-C27)</f>
      </c>
      <c r="G12" s="1"/>
    </row>
    <row r="13" ht="17" customHeight="1" spans="1:7" x14ac:dyDescent="0.25">
      <c r="A13" s="1"/>
      <c r="B13" s="25" t="s">
        <v>35</v>
      </c>
      <c r="C13" s="18">
        <v>400</v>
      </c>
      <c r="D13" s="1"/>
      <c r="E13" s="25" t="s">
        <v>36</v>
      </c>
      <c r="F13" s="27">
        <f>IF(F9=0,"—",TEXT(INT(F9/12),"0")&amp;" yrs "&amp;TEXT(MOD(F9,12),"0")&amp;" mths")</f>
      </c>
      <c r="G13" s="1"/>
    </row>
    <row r="14" ht="17" customHeight="1" spans="1:7" x14ac:dyDescent="0.25">
      <c r="A14" s="1"/>
      <c r="B14" s="25" t="s">
        <v>37</v>
      </c>
      <c r="C14" s="18">
        <v>1400</v>
      </c>
      <c r="D14" s="1"/>
      <c r="E14" s="25" t="s">
        <v>38</v>
      </c>
      <c r="F14" s="28">
        <f>IF(F7=0,0,F7*F9)</f>
      </c>
      <c r="G14" s="1"/>
    </row>
    <row r="15" ht="17" customHeight="1" spans="1:7" x14ac:dyDescent="0.25">
      <c r="A15" s="1"/>
      <c r="B15" s="25" t="s">
        <v>39</v>
      </c>
      <c r="C15" s="18">
        <v>450</v>
      </c>
      <c r="D15" s="1"/>
      <c r="E15" s="1"/>
      <c r="F15" s="1"/>
      <c r="G15" s="1"/>
    </row>
    <row r="16" ht="20" customHeight="1" spans="1:7" x14ac:dyDescent="0.25">
      <c r="A16" s="1"/>
      <c r="B16" s="25" t="s">
        <v>40</v>
      </c>
      <c r="C16" s="18">
        <v>500</v>
      </c>
      <c r="D16" s="1"/>
      <c r="E16" s="3" t="s">
        <v>41</v>
      </c>
      <c r="F16" s="3"/>
      <c r="G16" s="1"/>
    </row>
    <row r="17" ht="17" customHeight="1" spans="1:7" x14ac:dyDescent="0.25">
      <c r="A17" s="1"/>
      <c r="B17" s="25" t="s">
        <v>42</v>
      </c>
      <c r="C17" s="18">
        <v>350</v>
      </c>
      <c r="D17" s="1"/>
      <c r="E17" s="25" t="s">
        <v>34</v>
      </c>
      <c r="F17" s="26">
        <f>ROUND(SUM('Offset Schedule'!F8:F607),0)</f>
      </c>
      <c r="G17" s="1"/>
    </row>
    <row r="18" ht="17" customHeight="1" spans="1:7" x14ac:dyDescent="0.25">
      <c r="A18" s="1"/>
      <c r="B18" s="25" t="s">
        <v>43</v>
      </c>
      <c r="C18" s="18">
        <v>300</v>
      </c>
      <c r="D18" s="1"/>
      <c r="E18" s="25" t="s">
        <v>36</v>
      </c>
      <c r="F18" s="27">
        <f>IF(F19=0,"—",TEXT(INT(F19/12),"0")&amp;" yrs "&amp;TEXT(MOD(F19,12),"0")&amp;" mths")</f>
      </c>
      <c r="G18" s="1"/>
    </row>
    <row r="19" ht="17" customHeight="1" spans="1:7" x14ac:dyDescent="0.25">
      <c r="A19" s="1"/>
      <c r="B19" s="25" t="s">
        <v>44</v>
      </c>
      <c r="C19" s="18">
        <v>600</v>
      </c>
      <c r="D19" s="1"/>
      <c r="E19" s="25" t="s">
        <v>45</v>
      </c>
      <c r="F19" s="23">
        <f>SUM('Offset Schedule'!J8:J607)</f>
      </c>
      <c r="G19" s="1"/>
    </row>
    <row r="20" ht="17" customHeight="1" spans="1:7" x14ac:dyDescent="0.25">
      <c r="A20" s="1"/>
      <c r="B20" s="25" t="s">
        <v>46</v>
      </c>
      <c r="C20" s="18">
        <v>250</v>
      </c>
      <c r="D20" s="1"/>
      <c r="E20" s="25" t="s">
        <v>47</v>
      </c>
      <c r="F20" s="29">
        <f>IF(F19=0,"—",TEXT(EDATE(TODAY(),F19),"mmm yyyy"))</f>
      </c>
      <c r="G20" s="1"/>
    </row>
    <row r="21" spans="1:7" x14ac:dyDescent="0.25">
      <c r="A21" s="1"/>
      <c r="B21" s="30" t="s">
        <v>48</v>
      </c>
      <c r="C21" s="31">
        <f>SUM(C12:C20)</f>
      </c>
      <c r="D21" s="1"/>
      <c r="E21" s="1"/>
      <c r="F21" s="1"/>
      <c r="G21" s="1"/>
    </row>
    <row r="22" ht="18" customHeight="1" spans="1:7" x14ac:dyDescent="0.25">
      <c r="A22" s="1"/>
      <c r="B22" s="1"/>
      <c r="C22" s="1"/>
      <c r="D22" s="1"/>
      <c r="E22" s="3" t="s">
        <v>49</v>
      </c>
      <c r="F22" s="3"/>
      <c r="G22" s="1"/>
    </row>
    <row r="23" ht="34" customHeight="1" spans="1:7" x14ac:dyDescent="0.25">
      <c r="A23" s="1"/>
      <c r="B23" s="10" t="s">
        <v>50</v>
      </c>
      <c r="C23" s="10"/>
      <c r="D23" s="1"/>
      <c r="E23" s="32">
        <f>MAX(0,F12-F17)</f>
      </c>
      <c r="F23" s="32"/>
      <c r="G23" s="1"/>
    </row>
    <row r="24" ht="18" customHeight="1" spans="1:7" x14ac:dyDescent="0.25">
      <c r="A24" s="1"/>
      <c r="B24" s="33">
        <f>C9-C21</f>
      </c>
      <c r="C24" s="33"/>
      <c r="D24" s="1"/>
      <c r="E24" s="3" t="s">
        <v>51</v>
      </c>
      <c r="F24" s="3"/>
      <c r="G24" s="1"/>
    </row>
    <row r="25" ht="28" customHeight="1" spans="1:7" x14ac:dyDescent="0.25">
      <c r="A25" s="1"/>
      <c r="B25" s="15" t="s">
        <v>52</v>
      </c>
      <c r="C25" s="15"/>
      <c r="D25" s="1"/>
      <c r="E25" s="34">
        <f>IF(OR(F19=0,F9=0),"—",TEXT(INT(MAX(0,F9-F19)/12),"0")&amp;" years "&amp;TEXT(MOD(MAX(0,F9-F19),12),"0")&amp;" months")</f>
      </c>
      <c r="F25" s="34"/>
      <c r="G25" s="1"/>
    </row>
    <row r="26" ht="20" customHeight="1" spans="1:7" x14ac:dyDescent="0.25">
      <c r="A26" s="1"/>
      <c r="B26" s="3" t="s">
        <v>53</v>
      </c>
      <c r="C26" s="3"/>
      <c r="D26" s="1"/>
      <c r="E26" s="3" t="s">
        <v>54</v>
      </c>
      <c r="F26" s="3"/>
      <c r="G26" s="1"/>
    </row>
    <row r="27" spans="1:7" x14ac:dyDescent="0.25">
      <c r="A27" s="1"/>
      <c r="B27" s="17" t="s">
        <v>55</v>
      </c>
      <c r="C27" s="18">
        <v>650000</v>
      </c>
      <c r="D27" s="1"/>
      <c r="E27" s="25" t="s">
        <v>56</v>
      </c>
      <c r="F27" s="35">
        <f>IF(F9=0,"",REPT("n",12))</f>
      </c>
      <c r="G27" s="1"/>
    </row>
    <row r="28" spans="1:7" x14ac:dyDescent="0.25">
      <c r="A28" s="1"/>
      <c r="B28" s="17" t="s">
        <v>57</v>
      </c>
      <c r="C28" s="36">
        <v>6.1</v>
      </c>
      <c r="D28" s="1"/>
      <c r="E28" s="25" t="s">
        <v>58</v>
      </c>
      <c r="F28" s="37">
        <f>IF(OR(F19=0,F9=0),"",REPT("n",MAX(1,MIN(12,ROUND(12*F19/F9,0)))))</f>
      </c>
      <c r="G28" s="1"/>
    </row>
    <row r="29" ht="30" customHeight="1" spans="1:7" x14ac:dyDescent="0.25">
      <c r="A29" s="1"/>
      <c r="B29" s="17" t="s">
        <v>59</v>
      </c>
      <c r="C29" s="38">
        <v>27</v>
      </c>
      <c r="D29" s="1"/>
      <c r="E29" s="15" t="s">
        <v>60</v>
      </c>
      <c r="F29" s="15"/>
      <c r="G29" s="1"/>
    </row>
    <row r="30" spans="1:7" x14ac:dyDescent="0.25">
      <c r="A30" s="1"/>
      <c r="B30" s="17" t="s">
        <v>61</v>
      </c>
      <c r="C30" s="18">
        <v>0</v>
      </c>
      <c r="D30" s="1"/>
      <c r="E30" s="1"/>
      <c r="F30" s="1"/>
      <c r="G30" s="1"/>
    </row>
    <row r="31" ht="20" customHeight="1" spans="1:7" x14ac:dyDescent="0.25">
      <c r="A31" s="1"/>
      <c r="B31" s="15" t="s">
        <v>62</v>
      </c>
      <c r="C31" s="15"/>
      <c r="D31" s="1"/>
      <c r="E31" s="39">
        <f>IF(B24&lt;0,"Heads up: your expenses are higher than your income, so there is no surplus to offset. Start by finding room in the list on the left.",IF(AND(F7&gt;0,F7&lt;=C27*C28/100/12),"Heads up: at this rate your repayment does not cover the monthly interest. Check the balance, rate and term.",IF(AND(F19&gt;0,F19&gt;=F9),"With these numbers the offset does not shorten the term much — try a larger surplus or a shorter remaining term.","")))</f>
      </c>
      <c r="F31" s="39"/>
      <c r="G31" s="1"/>
    </row>
    <row r="32" spans="1:7" x14ac:dyDescent="0.25">
      <c r="A32" s="1"/>
      <c r="B32" s="1"/>
      <c r="C32" s="1"/>
      <c r="D32" s="1"/>
      <c r="E32" s="39"/>
      <c r="F32" s="39"/>
      <c r="G32" s="1"/>
    </row>
    <row r="33" spans="1:7" x14ac:dyDescent="0.25">
      <c r="A33" s="1"/>
      <c r="B33" s="1"/>
      <c r="C33" s="1"/>
      <c r="D33" s="1"/>
      <c r="E33" s="1"/>
      <c r="F33" s="1"/>
      <c r="G33" s="1"/>
    </row>
    <row r="34" ht="72" customHeight="1" spans="1:7" x14ac:dyDescent="0.25">
      <c r="A34" s="1"/>
      <c r="B34" s="1"/>
      <c r="C34" s="1"/>
      <c r="D34" s="1"/>
      <c r="E34" s="15" t="s">
        <v>63</v>
      </c>
      <c r="F34" s="15"/>
      <c r="G34" s="1"/>
    </row>
    <row r="35" spans="1:7" x14ac:dyDescent="0.25">
      <c r="A35" s="1"/>
      <c r="B35" s="1"/>
      <c r="C35" s="1"/>
      <c r="D35" s="1"/>
      <c r="E35" s="1"/>
      <c r="F35" s="1"/>
      <c r="G35" s="1"/>
    </row>
    <row r="36" spans="1:7" x14ac:dyDescent="0.25">
      <c r="A36" s="1"/>
      <c r="B36" s="1"/>
      <c r="C36" s="1"/>
      <c r="D36" s="1"/>
      <c r="E36" s="1"/>
      <c r="F36" s="1"/>
      <c r="G36" s="1"/>
    </row>
    <row r="37" spans="1:7" x14ac:dyDescent="0.25">
      <c r="A37" s="1"/>
      <c r="B37" s="1"/>
      <c r="C37" s="1"/>
      <c r="D37" s="1"/>
      <c r="E37" s="1"/>
      <c r="F37" s="1"/>
      <c r="G37" s="1"/>
    </row>
  </sheetData>
  <sheetProtection sheet="1" formatCells="0" formatColumns="0" formatRows="0"/>
  <mergeCells count="21">
    <mergeCell ref="B2:F2"/>
    <mergeCell ref="B3:F4"/>
    <mergeCell ref="B6:C6"/>
    <mergeCell ref="E6:F6"/>
    <mergeCell ref="B10:C10"/>
    <mergeCell ref="B11:C11"/>
    <mergeCell ref="E11:F11"/>
    <mergeCell ref="E16:F16"/>
    <mergeCell ref="E22:F22"/>
    <mergeCell ref="B23:C23"/>
    <mergeCell ref="E23:F23"/>
    <mergeCell ref="B24:C24"/>
    <mergeCell ref="E24:F24"/>
    <mergeCell ref="B25:C25"/>
    <mergeCell ref="E25:F25"/>
    <mergeCell ref="B26:C26"/>
    <mergeCell ref="E26:F26"/>
    <mergeCell ref="E29:F29"/>
    <mergeCell ref="B31:C31"/>
    <mergeCell ref="E31:F32"/>
    <mergeCell ref="E34:F34"/>
  </mergeCells>
  <dataValidations count="1">
    <dataValidation type="list" showErrorMessage="1" errorTitle="Pick one" error="Choose Weekly, Fortnightly, Monthly or Annual." sqref="C8">
      <formula1>"Weekly,Fortnightly,Monthly,Annual"</formula1>
    </dataValidation>
  </dataValidations>
  <pageMargins left="0.7" right="0.7" top="0.75" bottom="0.75" header="0.3" footer="0.3"/>
  <pageSetup paperSize="9"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3"/>
  <sheetViews>
    <sheetView workbookViewId="0" showGridLines="0"/>
  </sheetViews>
  <sheetFormatPr defaultRowHeight="15" outlineLevelRow="0" outlineLevelCol="0" x14ac:dyDescent="55"/>
  <cols>
    <col min="1" max="1" width="2.5" customWidth="1"/>
    <col min="2" max="2" width="34" customWidth="1"/>
    <col min="3" max="3" width="16" customWidth="1"/>
    <col min="4" max="4" width="3" customWidth="1"/>
    <col min="5" max="5" width="32" customWidth="1"/>
    <col min="6" max="6" width="18" customWidth="1"/>
    <col min="7" max="7" width="3" customWidth="1"/>
  </cols>
  <sheetData>
    <row r="1" spans="1:7" x14ac:dyDescent="0.25">
      <c r="A1" s="1"/>
      <c r="B1" s="1"/>
      <c r="C1" s="1"/>
      <c r="D1" s="1"/>
      <c r="E1" s="1"/>
      <c r="F1" s="1"/>
      <c r="G1" s="1"/>
    </row>
    <row r="2" ht="16" customHeight="1" spans="1:7" x14ac:dyDescent="0.25">
      <c r="A2" s="1"/>
      <c r="B2" s="3" t="s">
        <v>64</v>
      </c>
      <c r="C2" s="3"/>
      <c r="D2" s="3"/>
      <c r="E2" s="3"/>
      <c r="F2" s="3"/>
      <c r="G2" s="1"/>
    </row>
    <row r="3" ht="22" customHeight="1" spans="1:7" x14ac:dyDescent="0.25">
      <c r="A3" s="1"/>
      <c r="B3" s="16" t="s">
        <v>65</v>
      </c>
      <c r="C3" s="16"/>
      <c r="D3" s="16"/>
      <c r="E3" s="16"/>
      <c r="F3" s="16"/>
      <c r="G3" s="1"/>
    </row>
    <row r="4" ht="12" customHeight="1" spans="1:7" x14ac:dyDescent="0.25">
      <c r="A4" s="1"/>
      <c r="B4" s="16"/>
      <c r="C4" s="16"/>
      <c r="D4" s="16"/>
      <c r="E4" s="16"/>
      <c r="F4" s="16"/>
      <c r="G4" s="1"/>
    </row>
    <row r="5" ht="8" customHeight="1" spans="1:7" x14ac:dyDescent="0.25">
      <c r="A5" s="1"/>
      <c r="B5" s="1"/>
      <c r="C5" s="1"/>
      <c r="D5" s="1"/>
      <c r="E5" s="1"/>
      <c r="F5" s="1"/>
      <c r="G5" s="1"/>
    </row>
    <row r="6" ht="26" customHeight="1" spans="1:7" x14ac:dyDescent="0.25">
      <c r="A6" s="1"/>
      <c r="B6" s="40" t="s">
        <v>66</v>
      </c>
      <c r="C6" s="40"/>
      <c r="D6" s="40"/>
      <c r="E6" s="40"/>
      <c r="F6" s="40"/>
      <c r="G6" s="1"/>
    </row>
    <row r="7" ht="26" customHeight="1" spans="1:7" x14ac:dyDescent="0.25">
      <c r="A7" s="1"/>
      <c r="B7" s="40"/>
      <c r="C7" s="40"/>
      <c r="D7" s="40"/>
      <c r="E7" s="40"/>
      <c r="F7" s="40"/>
      <c r="G7" s="1"/>
    </row>
    <row r="8" spans="1:7" x14ac:dyDescent="0.25">
      <c r="A8" s="1"/>
      <c r="B8" s="1"/>
      <c r="C8" s="1"/>
      <c r="D8" s="1"/>
      <c r="E8" s="1"/>
      <c r="F8" s="1"/>
      <c r="G8" s="1"/>
    </row>
    <row r="9" ht="20" customHeight="1" spans="1:7" x14ac:dyDescent="0.25">
      <c r="A9" s="1"/>
      <c r="B9" s="3" t="s">
        <v>67</v>
      </c>
      <c r="C9" s="3"/>
      <c r="D9" s="1"/>
      <c r="E9" s="3" t="s">
        <v>68</v>
      </c>
      <c r="F9" s="3"/>
      <c r="G9" s="1"/>
    </row>
    <row r="10" ht="24" customHeight="1" spans="1:7" x14ac:dyDescent="0.25">
      <c r="A10" s="1"/>
      <c r="B10" s="17" t="s">
        <v>69</v>
      </c>
      <c r="C10" s="18">
        <v>1100000</v>
      </c>
      <c r="D10" s="1"/>
      <c r="E10" s="41" t="s">
        <v>70</v>
      </c>
      <c r="F10" s="42">
        <f>IF(B20&lt;=0,0,FLOOR(B20/((C23+C24)/100),10000))</f>
      </c>
      <c r="G10" s="1"/>
    </row>
    <row r="11" spans="1:7" x14ac:dyDescent="0.25">
      <c r="A11" s="1"/>
      <c r="B11" s="17" t="s">
        <v>55</v>
      </c>
      <c r="C11" s="22">
        <f>'1. Offset Engine'!C27</f>
      </c>
      <c r="D11" s="1"/>
      <c r="E11" s="43" t="s">
        <v>71</v>
      </c>
      <c r="F11" s="44">
        <f>F10*C23/100</f>
      </c>
      <c r="G11" s="1"/>
    </row>
    <row r="12" ht="40" customHeight="1" spans="1:7" x14ac:dyDescent="0.25">
      <c r="A12" s="1"/>
      <c r="B12" s="15" t="s">
        <v>72</v>
      </c>
      <c r="C12" s="15"/>
      <c r="D12" s="1"/>
      <c r="E12" s="43" t="s">
        <v>73</v>
      </c>
      <c r="F12" s="44">
        <f>F10*C24/100</f>
      </c>
      <c r="G12" s="1"/>
    </row>
    <row r="13" spans="1:7" x14ac:dyDescent="0.25">
      <c r="A13" s="1"/>
      <c r="B13" s="1"/>
      <c r="C13" s="1"/>
      <c r="D13" s="1"/>
      <c r="E13" s="43" t="s">
        <v>74</v>
      </c>
      <c r="F13" s="45">
        <f>F11+F12</f>
      </c>
      <c r="G13" s="1"/>
    </row>
    <row r="14" spans="1:7" x14ac:dyDescent="0.25">
      <c r="A14" s="1"/>
      <c r="B14" s="17" t="s">
        <v>75</v>
      </c>
      <c r="C14" s="46">
        <v>80</v>
      </c>
      <c r="D14" s="1"/>
      <c r="E14" s="43" t="s">
        <v>76</v>
      </c>
      <c r="F14" s="47">
        <f>MAX(0,B20-F13)</f>
      </c>
      <c r="G14" s="1"/>
    </row>
    <row r="15" spans="1:7" x14ac:dyDescent="0.25">
      <c r="A15" s="1"/>
      <c r="B15" s="17" t="s">
        <v>77</v>
      </c>
      <c r="C15" s="19">
        <f>C10*C14/100</f>
      </c>
      <c r="D15" s="1"/>
      <c r="E15" s="43" t="s">
        <v>78</v>
      </c>
      <c r="F15" s="44">
        <f>F10-F11</f>
      </c>
      <c r="G15" s="1"/>
    </row>
    <row r="16" spans="1:7" x14ac:dyDescent="0.25">
      <c r="A16" s="1"/>
      <c r="B16" s="17" t="s">
        <v>79</v>
      </c>
      <c r="C16" s="28">
        <f>MAX(0,C10-C11)</f>
      </c>
      <c r="D16" s="1"/>
      <c r="E16" s="1"/>
      <c r="F16" s="1"/>
      <c r="G16" s="1"/>
    </row>
    <row r="17" ht="40" customHeight="1" spans="1:7" x14ac:dyDescent="0.25">
      <c r="A17" s="1"/>
      <c r="B17" s="15" t="s">
        <v>80</v>
      </c>
      <c r="C17" s="15"/>
      <c r="D17" s="1"/>
      <c r="E17" s="48" t="s">
        <v>81</v>
      </c>
      <c r="F17" s="1"/>
      <c r="G17" s="1"/>
    </row>
    <row r="18" ht="30" customHeight="1" spans="1:7" x14ac:dyDescent="0.25">
      <c r="A18" s="1"/>
      <c r="B18" s="1"/>
      <c r="C18" s="1"/>
      <c r="D18" s="1"/>
      <c r="E18" s="49">
        <f>IF(F10&lt;=0,"—",IF(F10&lt;250000,"A regional unit or apartment",IF(F10&lt;400000,"A regional unit or townhouse",IF(F10&lt;600000,"An outer-metro townhouse or small house",IF(F10&lt;850000,"A 3-bed house, outer metro or strong regional centre",IF(F10&lt;1200000,"A 3-4 bed house in a middle-ring suburb","A premium house or a small development site"))))))</f>
      </c>
      <c r="F18" s="49"/>
      <c r="G18" s="1"/>
    </row>
    <row r="19" ht="18" customHeight="1" spans="1:7" x14ac:dyDescent="0.25">
      <c r="A19" s="1"/>
      <c r="B19" s="10" t="s">
        <v>82</v>
      </c>
      <c r="C19" s="10"/>
      <c r="D19" s="1"/>
      <c r="E19" s="1"/>
      <c r="F19" s="1"/>
      <c r="G19" s="1"/>
    </row>
    <row r="20" ht="20" customHeight="1" spans="1:7" x14ac:dyDescent="0.25">
      <c r="A20" s="1"/>
      <c r="B20" s="50">
        <f>MAX(0,C15-C11)</f>
      </c>
      <c r="C20" s="50"/>
      <c r="D20" s="1"/>
      <c r="E20" s="3" t="s">
        <v>83</v>
      </c>
      <c r="F20" s="3"/>
      <c r="G20" s="1"/>
    </row>
    <row r="21" ht="16" customHeight="1" spans="1:7" x14ac:dyDescent="0.25">
      <c r="A21" s="1"/>
      <c r="B21" s="1"/>
      <c r="C21" s="1"/>
      <c r="D21" s="1"/>
      <c r="E21" s="51" t="s">
        <v>84</v>
      </c>
      <c r="F21" s="1"/>
      <c r="G21" s="1"/>
    </row>
    <row r="22" ht="26" customHeight="1" spans="1:7" x14ac:dyDescent="0.25">
      <c r="A22" s="1"/>
      <c r="B22" s="3" t="s">
        <v>85</v>
      </c>
      <c r="C22" s="3"/>
      <c r="D22" s="1"/>
      <c r="E22" s="52" t="s">
        <v>86</v>
      </c>
      <c r="F22" s="52"/>
      <c r="G22" s="1"/>
    </row>
    <row r="23" ht="16" customHeight="1" spans="1:7" x14ac:dyDescent="0.25">
      <c r="A23" s="1"/>
      <c r="B23" s="17" t="s">
        <v>87</v>
      </c>
      <c r="C23" s="46">
        <v>20</v>
      </c>
      <c r="D23" s="1"/>
      <c r="E23" s="51" t="s">
        <v>88</v>
      </c>
      <c r="F23" s="1"/>
      <c r="G23" s="1"/>
    </row>
    <row r="24" ht="26" customHeight="1" spans="1:7" x14ac:dyDescent="0.25">
      <c r="A24" s="1"/>
      <c r="B24" s="17" t="s">
        <v>73</v>
      </c>
      <c r="C24" s="46">
        <v>5.5</v>
      </c>
      <c r="D24" s="1"/>
      <c r="E24" s="52" t="s">
        <v>89</v>
      </c>
      <c r="F24" s="52"/>
      <c r="G24" s="1"/>
    </row>
    <row r="25" ht="16" customHeight="1" spans="1:7" x14ac:dyDescent="0.25">
      <c r="A25" s="1"/>
      <c r="B25" s="15" t="s">
        <v>90</v>
      </c>
      <c r="C25" s="15"/>
      <c r="D25" s="1"/>
      <c r="E25" s="51" t="s">
        <v>91</v>
      </c>
      <c r="F25" s="1"/>
      <c r="G25" s="1"/>
    </row>
    <row r="26" ht="26" customHeight="1" spans="1:7" x14ac:dyDescent="0.25">
      <c r="A26" s="1"/>
      <c r="B26" s="1"/>
      <c r="C26" s="1"/>
      <c r="D26" s="1"/>
      <c r="E26" s="52" t="s">
        <v>92</v>
      </c>
      <c r="F26" s="52"/>
      <c r="G26" s="1"/>
    </row>
    <row r="27" spans="1:7" x14ac:dyDescent="0.25">
      <c r="A27" s="1"/>
      <c r="B27" s="1"/>
      <c r="C27" s="1"/>
      <c r="D27" s="1"/>
      <c r="E27" s="1"/>
      <c r="F27" s="1"/>
      <c r="G27" s="1"/>
    </row>
    <row r="28" ht="20" customHeight="1" spans="1:7" x14ac:dyDescent="0.25">
      <c r="A28" s="1"/>
      <c r="B28" s="1"/>
      <c r="C28" s="1"/>
      <c r="D28" s="1"/>
      <c r="E28" s="3" t="s">
        <v>93</v>
      </c>
      <c r="F28" s="3"/>
      <c r="G28" s="1"/>
    </row>
    <row r="29" spans="1:7" x14ac:dyDescent="0.25">
      <c r="A29" s="1"/>
      <c r="B29" s="1"/>
      <c r="C29" s="1"/>
      <c r="D29" s="1"/>
      <c r="E29" s="17" t="s">
        <v>94</v>
      </c>
      <c r="F29" s="18">
        <v>80000</v>
      </c>
      <c r="G29" s="1"/>
    </row>
    <row r="30" spans="1:7" x14ac:dyDescent="0.25">
      <c r="A30" s="1"/>
      <c r="B30" s="1"/>
      <c r="C30" s="1"/>
      <c r="D30" s="1"/>
      <c r="E30" s="25" t="s">
        <v>95</v>
      </c>
      <c r="F30" s="19">
        <f>MAX(0,'1. Offset Engine'!C27-F29)</f>
      </c>
      <c r="G30" s="1"/>
    </row>
    <row r="31" spans="1:7" x14ac:dyDescent="0.25">
      <c r="A31" s="1"/>
      <c r="B31" s="1"/>
      <c r="C31" s="1"/>
      <c r="D31" s="1"/>
      <c r="E31" s="25" t="s">
        <v>96</v>
      </c>
      <c r="F31" s="53">
        <f>IFERROR(IF(OR('1. Offset Engine'!C27&lt;=0,'1. Offset Engine'!C28&lt;=0,'1. Offset Engine'!C29&lt;=0),0,MAX(0,(-PMT('1. Offset Engine'!C28/100/12,'1. Offset Engine'!C29*12,'1. Offset Engine'!C27)*'1. Offset Engine'!C29*12-'1. Offset Engine'!C27)-(-PMT('1. Offset Engine'!C28/100/12,'1. Offset Engine'!C29*12,MAX(0,'1. Offset Engine'!C27-F29))*'1. Offset Engine'!C29*12-MAX(0,'1. Offset Engine'!C27-F29)))),0)</f>
      </c>
      <c r="G31" s="1"/>
    </row>
    <row r="32" ht="44" customHeight="1" spans="1:7" x14ac:dyDescent="0.25">
      <c r="A32" s="1"/>
      <c r="B32" s="1"/>
      <c r="C32" s="1"/>
      <c r="D32" s="1"/>
      <c r="E32" s="15" t="s">
        <v>97</v>
      </c>
      <c r="F32" s="15"/>
      <c r="G32" s="1"/>
    </row>
    <row r="33" spans="1:7" x14ac:dyDescent="0.25">
      <c r="A33" s="1"/>
      <c r="B33" s="1"/>
      <c r="C33" s="1"/>
      <c r="D33" s="1"/>
      <c r="E33" s="1"/>
      <c r="F33" s="1"/>
      <c r="G33" s="1"/>
    </row>
    <row r="34" ht="18" customHeight="1" spans="1:7" x14ac:dyDescent="0.25">
      <c r="A34" s="1"/>
      <c r="B34" s="3" t="s">
        <v>98</v>
      </c>
      <c r="C34" s="3"/>
      <c r="D34" s="3"/>
      <c r="E34" s="3"/>
      <c r="F34" s="3"/>
      <c r="G34" s="1"/>
    </row>
    <row r="35" ht="30" customHeight="1" spans="1:7" x14ac:dyDescent="0.25">
      <c r="A35" s="1"/>
      <c r="B35" s="54" t="s">
        <v>99</v>
      </c>
      <c r="C35" s="54"/>
      <c r="D35" s="54"/>
      <c r="E35" s="54"/>
      <c r="F35" s="54"/>
      <c r="G35" s="1"/>
    </row>
    <row r="36" ht="22" customHeight="1" spans="1:7" x14ac:dyDescent="0.25">
      <c r="A36" s="1"/>
      <c r="B36" s="55" t="s">
        <v>100</v>
      </c>
      <c r="C36" s="55"/>
      <c r="D36" s="55"/>
      <c r="E36" s="55"/>
      <c r="F36" s="55"/>
      <c r="G36" s="1"/>
    </row>
    <row r="37" ht="8" customHeight="1" spans="1:7" x14ac:dyDescent="0.25">
      <c r="A37" s="1"/>
      <c r="B37" s="2"/>
      <c r="C37" s="2"/>
      <c r="D37" s="2"/>
      <c r="E37" s="2"/>
      <c r="F37" s="2"/>
      <c r="G37" s="1"/>
    </row>
    <row r="38" spans="1:7" x14ac:dyDescent="0.25">
      <c r="A38" s="1"/>
      <c r="B38" s="1"/>
      <c r="C38" s="1"/>
      <c r="D38" s="1"/>
      <c r="E38" s="1"/>
      <c r="F38" s="1"/>
      <c r="G38" s="1"/>
    </row>
    <row r="39" ht="40" customHeight="1" spans="1:7" x14ac:dyDescent="0.25">
      <c r="A39" s="1"/>
      <c r="B39" s="15" t="s">
        <v>101</v>
      </c>
      <c r="C39" s="15"/>
      <c r="D39" s="15"/>
      <c r="E39" s="15"/>
      <c r="F39" s="15"/>
      <c r="G39" s="1"/>
    </row>
    <row r="40" spans="1:7" x14ac:dyDescent="0.25">
      <c r="A40" s="1"/>
      <c r="B40" s="1"/>
      <c r="C40" s="1"/>
      <c r="D40" s="1"/>
      <c r="E40" s="1"/>
      <c r="F40" s="1"/>
      <c r="G40" s="1"/>
    </row>
    <row r="41" spans="1:7" x14ac:dyDescent="0.25">
      <c r="A41" s="1"/>
      <c r="B41" s="1"/>
      <c r="C41" s="1"/>
      <c r="D41" s="1"/>
      <c r="E41" s="1"/>
      <c r="F41" s="1"/>
      <c r="G41" s="1"/>
    </row>
    <row r="42" spans="1:7" x14ac:dyDescent="0.25">
      <c r="A42" s="1"/>
      <c r="B42" s="1"/>
      <c r="C42" s="1"/>
      <c r="D42" s="1"/>
      <c r="E42" s="1"/>
      <c r="F42" s="1"/>
      <c r="G42" s="1"/>
    </row>
    <row r="43" spans="1:7" x14ac:dyDescent="0.25">
      <c r="A43" s="1"/>
      <c r="B43" s="1"/>
      <c r="C43" s="1"/>
      <c r="D43" s="1"/>
      <c r="E43" s="1"/>
      <c r="F43" s="1"/>
      <c r="G43" s="1"/>
    </row>
  </sheetData>
  <sheetProtection sheet="1" formatCells="0" formatColumns="0" formatRows="0"/>
  <mergeCells count="22">
    <mergeCell ref="B2:F2"/>
    <mergeCell ref="B3:F4"/>
    <mergeCell ref="B6:F7"/>
    <mergeCell ref="B9:C9"/>
    <mergeCell ref="E9:F9"/>
    <mergeCell ref="B12:C12"/>
    <mergeCell ref="B17:C17"/>
    <mergeCell ref="E18:F18"/>
    <mergeCell ref="B19:C19"/>
    <mergeCell ref="B20:C20"/>
    <mergeCell ref="E20:F20"/>
    <mergeCell ref="B22:C22"/>
    <mergeCell ref="E22:F22"/>
    <mergeCell ref="E24:F24"/>
    <mergeCell ref="B25:C25"/>
    <mergeCell ref="E26:F26"/>
    <mergeCell ref="E28:F28"/>
    <mergeCell ref="E32:F32"/>
    <mergeCell ref="B34:F34"/>
    <mergeCell ref="B35:F35"/>
    <mergeCell ref="B36:F36"/>
    <mergeCell ref="B39:F39"/>
  </mergeCells>
  <hyperlinks>
    <hyperlink ref="B36" r:id="rId1"/>
  </hyperlinks>
  <pageMargins left="0.7" right="0.7" top="0.75" bottom="0.75" header="0.3" footer="0.3"/>
  <pageSetup paperSize="9"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07"/>
  <sheetViews>
    <sheetView workbookViewId="0" showGridLines="0">
      <pane ySplit="7" topLeftCell="A8" activePane="bottomLeft" state="frozen"/>
      <selection pane="bottomLeft"/>
    </sheetView>
  </sheetViews>
  <sheetFormatPr defaultRowHeight="15" outlineLevelRow="0" outlineLevelCol="0" x14ac:dyDescent="55"/>
  <cols>
    <col min="1" max="1" width="2.5" customWidth="1"/>
    <col min="3" max="3" width="12" customWidth="1"/>
    <col min="4" max="8" width="15" customWidth="1"/>
    <col min="10" max="10" width="9" hidden="1" customWidth="1"/>
  </cols>
  <sheetData>
    <row r="1" spans="1:9" x14ac:dyDescent="0.25">
      <c r="A1" s="1"/>
      <c r="B1" s="1"/>
      <c r="C1" s="1"/>
      <c r="D1" s="1"/>
      <c r="E1" s="1"/>
      <c r="F1" s="1"/>
      <c r="G1" s="1"/>
      <c r="H1" s="1"/>
      <c r="I1" s="1"/>
    </row>
    <row r="2" ht="16" customHeight="1" spans="1:9" x14ac:dyDescent="0.25">
      <c r="A2" s="1"/>
      <c r="B2" s="3" t="s">
        <v>102</v>
      </c>
      <c r="C2" s="3"/>
      <c r="D2" s="3"/>
      <c r="E2" s="3"/>
      <c r="F2" s="3"/>
      <c r="G2" s="3"/>
      <c r="H2" s="3"/>
      <c r="I2" s="3"/>
    </row>
    <row r="3" ht="24" customHeight="1" spans="1:9" x14ac:dyDescent="0.25">
      <c r="A3" s="1"/>
      <c r="B3" s="56" t="s">
        <v>103</v>
      </c>
      <c r="C3" s="56"/>
      <c r="D3" s="56"/>
      <c r="E3" s="56"/>
      <c r="F3" s="56"/>
      <c r="G3" s="56"/>
      <c r="H3" s="56"/>
      <c r="I3" s="56"/>
    </row>
    <row r="4" ht="22" customHeight="1" spans="1:9" x14ac:dyDescent="0.25">
      <c r="A4" s="1"/>
      <c r="B4" s="15" t="s">
        <v>104</v>
      </c>
      <c r="C4" s="15"/>
      <c r="D4" s="15"/>
      <c r="E4" s="15"/>
      <c r="F4" s="15"/>
      <c r="G4" s="15"/>
      <c r="H4" s="15"/>
      <c r="I4" s="15"/>
    </row>
    <row r="5" spans="1:9" x14ac:dyDescent="0.25">
      <c r="A5" s="1"/>
      <c r="B5" s="1"/>
      <c r="C5" s="1"/>
      <c r="D5" s="1"/>
      <c r="E5" s="1"/>
      <c r="F5" s="1"/>
      <c r="G5" s="1"/>
      <c r="H5" s="1"/>
      <c r="I5" s="1"/>
    </row>
    <row r="6" ht="26" customHeight="1" spans="1:10" x14ac:dyDescent="0.25">
      <c r="A6" s="1"/>
      <c r="B6" s="57" t="s">
        <v>105</v>
      </c>
      <c r="C6" s="57" t="s">
        <v>106</v>
      </c>
      <c r="D6" s="58" t="s">
        <v>107</v>
      </c>
      <c r="E6" s="58" t="s">
        <v>108</v>
      </c>
      <c r="F6" s="58" t="s">
        <v>109</v>
      </c>
      <c r="G6" s="58" t="s">
        <v>110</v>
      </c>
      <c r="H6" s="58" t="s">
        <v>111</v>
      </c>
      <c r="I6" s="58" t="s">
        <v>112</v>
      </c>
      <c r="J6" s="59" t="s">
        <v>113</v>
      </c>
    </row>
    <row r="7" spans="1:10" x14ac:dyDescent="0.25">
      <c r="A7" s="1"/>
      <c r="B7" s="60">
        <v>0</v>
      </c>
      <c r="C7" s="61">
        <f>TODAY()</f>
      </c>
      <c r="D7" s="1" t="s">
        <v>114</v>
      </c>
      <c r="E7" s="1" t="s">
        <v>114</v>
      </c>
      <c r="F7" s="1" t="s">
        <v>114</v>
      </c>
      <c r="G7" s="1" t="s">
        <v>114</v>
      </c>
      <c r="H7" s="62">
        <f>'1. Offset Engine'!C27</f>
      </c>
      <c r="I7" s="62">
        <f>'1. Offset Engine'!C30</f>
      </c>
      <c r="J7">
        <v>0</v>
      </c>
    </row>
    <row r="8" spans="1:10" x14ac:dyDescent="0.25">
      <c r="A8" s="1"/>
      <c r="B8" s="63">
        <f>B7+1</f>
      </c>
      <c r="C8" s="64">
        <f>EDATE($C$7,B8)</f>
      </c>
      <c r="D8" s="65">
        <f>H7</f>
      </c>
      <c r="E8" s="65">
        <f>I7</f>
      </c>
      <c r="F8" s="65">
        <f>IF(J8=1,MAX(0,D8-E8)*'1. Offset Engine'!C28/100/12,0)</f>
      </c>
      <c r="G8" s="65">
        <f>IF(J8=1,MAX(0,MIN('1. Offset Engine'!$F$7-F8,D8)),0)</f>
      </c>
      <c r="H8" s="65">
        <f>IF(J8=1,MAX(0,D8-G8),0)</f>
      </c>
      <c r="I8" s="65">
        <f>IF(J8=1,E8+'1. Offset Engine'!B24,E8)</f>
      </c>
      <c r="J8" s="66">
        <f>IF(AND(B8&lt;='1. Offset Engine'!C29*12,D8&gt;0.5,D8&gt;E8),1,0)</f>
      </c>
    </row>
    <row r="9" spans="2:10" x14ac:dyDescent="0.25">
      <c r="B9" s="67">
        <f>B8+1</f>
      </c>
      <c r="C9" s="68">
        <f>EDATE($C$7,B9)</f>
      </c>
      <c r="D9" s="69">
        <f>H8</f>
      </c>
      <c r="E9" s="69">
        <f>I8</f>
      </c>
      <c r="F9" s="69">
        <f>IF(J9=1,MAX(0,D9-E9)*'1. Offset Engine'!C28/100/12,0)</f>
      </c>
      <c r="G9" s="69">
        <f>IF(J9=1,MAX(0,MIN('1. Offset Engine'!$F$7-F9,D9)),0)</f>
      </c>
      <c r="H9" s="69">
        <f>IF(J9=1,MAX(0,D9-G9),0)</f>
      </c>
      <c r="I9" s="69">
        <f>IF(J9=1,E9+'1. Offset Engine'!B24,E9)</f>
      </c>
      <c r="J9" s="70">
        <f>IF(AND(B9&lt;='1. Offset Engine'!C29*12,D9&gt;0.5,D9&gt;E9),1,0)</f>
      </c>
    </row>
    <row r="10" spans="2:10" x14ac:dyDescent="0.25">
      <c r="B10" s="63">
        <f>B9+1</f>
      </c>
      <c r="C10" s="64">
        <f>EDATE($C$7,B10)</f>
      </c>
      <c r="D10" s="65">
        <f>H9</f>
      </c>
      <c r="E10" s="65">
        <f>I9</f>
      </c>
      <c r="F10" s="65">
        <f>IF(J10=1,MAX(0,D10-E10)*'1. Offset Engine'!C28/100/12,0)</f>
      </c>
      <c r="G10" s="65">
        <f>IF(J10=1,MAX(0,MIN('1. Offset Engine'!$F$7-F10,D10)),0)</f>
      </c>
      <c r="H10" s="65">
        <f>IF(J10=1,MAX(0,D10-G10),0)</f>
      </c>
      <c r="I10" s="65">
        <f>IF(J10=1,E10+'1. Offset Engine'!B24,E10)</f>
      </c>
      <c r="J10" s="66">
        <f>IF(AND(B10&lt;='1. Offset Engine'!C29*12,D10&gt;0.5,D10&gt;E10),1,0)</f>
      </c>
    </row>
    <row r="11" spans="2:10" x14ac:dyDescent="0.25">
      <c r="B11" s="67">
        <f>B10+1</f>
      </c>
      <c r="C11" s="68">
        <f>EDATE($C$7,B11)</f>
      </c>
      <c r="D11" s="69">
        <f>H10</f>
      </c>
      <c r="E11" s="69">
        <f>I10</f>
      </c>
      <c r="F11" s="69">
        <f>IF(J11=1,MAX(0,D11-E11)*'1. Offset Engine'!C28/100/12,0)</f>
      </c>
      <c r="G11" s="69">
        <f>IF(J11=1,MAX(0,MIN('1. Offset Engine'!$F$7-F11,D11)),0)</f>
      </c>
      <c r="H11" s="69">
        <f>IF(J11=1,MAX(0,D11-G11),0)</f>
      </c>
      <c r="I11" s="69">
        <f>IF(J11=1,E11+'1. Offset Engine'!B24,E11)</f>
      </c>
      <c r="J11" s="70">
        <f>IF(AND(B11&lt;='1. Offset Engine'!C29*12,D11&gt;0.5,D11&gt;E11),1,0)</f>
      </c>
    </row>
    <row r="12" spans="2:10" x14ac:dyDescent="0.25">
      <c r="B12" s="63">
        <f>B11+1</f>
      </c>
      <c r="C12" s="64">
        <f>EDATE($C$7,B12)</f>
      </c>
      <c r="D12" s="65">
        <f>H11</f>
      </c>
      <c r="E12" s="65">
        <f>I11</f>
      </c>
      <c r="F12" s="65">
        <f>IF(J12=1,MAX(0,D12-E12)*'1. Offset Engine'!C28/100/12,0)</f>
      </c>
      <c r="G12" s="65">
        <f>IF(J12=1,MAX(0,MIN('1. Offset Engine'!$F$7-F12,D12)),0)</f>
      </c>
      <c r="H12" s="65">
        <f>IF(J12=1,MAX(0,D12-G12),0)</f>
      </c>
      <c r="I12" s="65">
        <f>IF(J12=1,E12+'1. Offset Engine'!B24,E12)</f>
      </c>
      <c r="J12" s="66">
        <f>IF(AND(B12&lt;='1. Offset Engine'!C29*12,D12&gt;0.5,D12&gt;E12),1,0)</f>
      </c>
    </row>
    <row r="13" spans="2:10" x14ac:dyDescent="0.25">
      <c r="B13" s="67">
        <f>B12+1</f>
      </c>
      <c r="C13" s="68">
        <f>EDATE($C$7,B13)</f>
      </c>
      <c r="D13" s="69">
        <f>H12</f>
      </c>
      <c r="E13" s="69">
        <f>I12</f>
      </c>
      <c r="F13" s="69">
        <f>IF(J13=1,MAX(0,D13-E13)*'1. Offset Engine'!C28/100/12,0)</f>
      </c>
      <c r="G13" s="69">
        <f>IF(J13=1,MAX(0,MIN('1. Offset Engine'!$F$7-F13,D13)),0)</f>
      </c>
      <c r="H13" s="69">
        <f>IF(J13=1,MAX(0,D13-G13),0)</f>
      </c>
      <c r="I13" s="69">
        <f>IF(J13=1,E13+'1. Offset Engine'!B24,E13)</f>
      </c>
      <c r="J13" s="70">
        <f>IF(AND(B13&lt;='1. Offset Engine'!C29*12,D13&gt;0.5,D13&gt;E13),1,0)</f>
      </c>
    </row>
    <row r="14" spans="2:10" x14ac:dyDescent="0.25">
      <c r="B14" s="63">
        <f>B13+1</f>
      </c>
      <c r="C14" s="64">
        <f>EDATE($C$7,B14)</f>
      </c>
      <c r="D14" s="65">
        <f>H13</f>
      </c>
      <c r="E14" s="65">
        <f>I13</f>
      </c>
      <c r="F14" s="65">
        <f>IF(J14=1,MAX(0,D14-E14)*'1. Offset Engine'!C28/100/12,0)</f>
      </c>
      <c r="G14" s="65">
        <f>IF(J14=1,MAX(0,MIN('1. Offset Engine'!$F$7-F14,D14)),0)</f>
      </c>
      <c r="H14" s="65">
        <f>IF(J14=1,MAX(0,D14-G14),0)</f>
      </c>
      <c r="I14" s="65">
        <f>IF(J14=1,E14+'1. Offset Engine'!B24,E14)</f>
      </c>
      <c r="J14" s="66">
        <f>IF(AND(B14&lt;='1. Offset Engine'!C29*12,D14&gt;0.5,D14&gt;E14),1,0)</f>
      </c>
    </row>
    <row r="15" spans="2:10" x14ac:dyDescent="0.25">
      <c r="B15" s="67">
        <f>B14+1</f>
      </c>
      <c r="C15" s="68">
        <f>EDATE($C$7,B15)</f>
      </c>
      <c r="D15" s="69">
        <f>H14</f>
      </c>
      <c r="E15" s="69">
        <f>I14</f>
      </c>
      <c r="F15" s="69">
        <f>IF(J15=1,MAX(0,D15-E15)*'1. Offset Engine'!C28/100/12,0)</f>
      </c>
      <c r="G15" s="69">
        <f>IF(J15=1,MAX(0,MIN('1. Offset Engine'!$F$7-F15,D15)),0)</f>
      </c>
      <c r="H15" s="69">
        <f>IF(J15=1,MAX(0,D15-G15),0)</f>
      </c>
      <c r="I15" s="69">
        <f>IF(J15=1,E15+'1. Offset Engine'!B24,E15)</f>
      </c>
      <c r="J15" s="70">
        <f>IF(AND(B15&lt;='1. Offset Engine'!C29*12,D15&gt;0.5,D15&gt;E15),1,0)</f>
      </c>
    </row>
    <row r="16" spans="2:10" x14ac:dyDescent="0.25">
      <c r="B16" s="63">
        <f>B15+1</f>
      </c>
      <c r="C16" s="64">
        <f>EDATE($C$7,B16)</f>
      </c>
      <c r="D16" s="65">
        <f>H15</f>
      </c>
      <c r="E16" s="65">
        <f>I15</f>
      </c>
      <c r="F16" s="65">
        <f>IF(J16=1,MAX(0,D16-E16)*'1. Offset Engine'!C28/100/12,0)</f>
      </c>
      <c r="G16" s="65">
        <f>IF(J16=1,MAX(0,MIN('1. Offset Engine'!$F$7-F16,D16)),0)</f>
      </c>
      <c r="H16" s="65">
        <f>IF(J16=1,MAX(0,D16-G16),0)</f>
      </c>
      <c r="I16" s="65">
        <f>IF(J16=1,E16+'1. Offset Engine'!B24,E16)</f>
      </c>
      <c r="J16" s="66">
        <f>IF(AND(B16&lt;='1. Offset Engine'!C29*12,D16&gt;0.5,D16&gt;E16),1,0)</f>
      </c>
    </row>
    <row r="17" spans="2:10" x14ac:dyDescent="0.25">
      <c r="B17" s="67">
        <f>B16+1</f>
      </c>
      <c r="C17" s="68">
        <f>EDATE($C$7,B17)</f>
      </c>
      <c r="D17" s="69">
        <f>H16</f>
      </c>
      <c r="E17" s="69">
        <f>I16</f>
      </c>
      <c r="F17" s="69">
        <f>IF(J17=1,MAX(0,D17-E17)*'1. Offset Engine'!C28/100/12,0)</f>
      </c>
      <c r="G17" s="69">
        <f>IF(J17=1,MAX(0,MIN('1. Offset Engine'!$F$7-F17,D17)),0)</f>
      </c>
      <c r="H17" s="69">
        <f>IF(J17=1,MAX(0,D17-G17),0)</f>
      </c>
      <c r="I17" s="69">
        <f>IF(J17=1,E17+'1. Offset Engine'!B24,E17)</f>
      </c>
      <c r="J17" s="70">
        <f>IF(AND(B17&lt;='1. Offset Engine'!C29*12,D17&gt;0.5,D17&gt;E17),1,0)</f>
      </c>
    </row>
    <row r="18" spans="2:10" x14ac:dyDescent="0.25">
      <c r="B18" s="63">
        <f>B17+1</f>
      </c>
      <c r="C18" s="64">
        <f>EDATE($C$7,B18)</f>
      </c>
      <c r="D18" s="65">
        <f>H17</f>
      </c>
      <c r="E18" s="65">
        <f>I17</f>
      </c>
      <c r="F18" s="65">
        <f>IF(J18=1,MAX(0,D18-E18)*'1. Offset Engine'!C28/100/12,0)</f>
      </c>
      <c r="G18" s="65">
        <f>IF(J18=1,MAX(0,MIN('1. Offset Engine'!$F$7-F18,D18)),0)</f>
      </c>
      <c r="H18" s="65">
        <f>IF(J18=1,MAX(0,D18-G18),0)</f>
      </c>
      <c r="I18" s="65">
        <f>IF(J18=1,E18+'1. Offset Engine'!B24,E18)</f>
      </c>
      <c r="J18" s="66">
        <f>IF(AND(B18&lt;='1. Offset Engine'!C29*12,D18&gt;0.5,D18&gt;E18),1,0)</f>
      </c>
    </row>
    <row r="19" spans="2:10" x14ac:dyDescent="0.25">
      <c r="B19" s="67">
        <f>B18+1</f>
      </c>
      <c r="C19" s="68">
        <f>EDATE($C$7,B19)</f>
      </c>
      <c r="D19" s="69">
        <f>H18</f>
      </c>
      <c r="E19" s="69">
        <f>I18</f>
      </c>
      <c r="F19" s="69">
        <f>IF(J19=1,MAX(0,D19-E19)*'1. Offset Engine'!C28/100/12,0)</f>
      </c>
      <c r="G19" s="69">
        <f>IF(J19=1,MAX(0,MIN('1. Offset Engine'!$F$7-F19,D19)),0)</f>
      </c>
      <c r="H19" s="69">
        <f>IF(J19=1,MAX(0,D19-G19),0)</f>
      </c>
      <c r="I19" s="69">
        <f>IF(J19=1,E19+'1. Offset Engine'!B24,E19)</f>
      </c>
      <c r="J19" s="70">
        <f>IF(AND(B19&lt;='1. Offset Engine'!C29*12,D19&gt;0.5,D19&gt;E19),1,0)</f>
      </c>
    </row>
    <row r="20" spans="2:10" x14ac:dyDescent="0.25">
      <c r="B20" s="63">
        <f>B19+1</f>
      </c>
      <c r="C20" s="64">
        <f>EDATE($C$7,B20)</f>
      </c>
      <c r="D20" s="65">
        <f>H19</f>
      </c>
      <c r="E20" s="65">
        <f>I19</f>
      </c>
      <c r="F20" s="65">
        <f>IF(J20=1,MAX(0,D20-E20)*'1. Offset Engine'!C28/100/12,0)</f>
      </c>
      <c r="G20" s="65">
        <f>IF(J20=1,MAX(0,MIN('1. Offset Engine'!$F$7-F20,D20)),0)</f>
      </c>
      <c r="H20" s="65">
        <f>IF(J20=1,MAX(0,D20-G20),0)</f>
      </c>
      <c r="I20" s="65">
        <f>IF(J20=1,E20+'1. Offset Engine'!B24,E20)</f>
      </c>
      <c r="J20" s="66">
        <f>IF(AND(B20&lt;='1. Offset Engine'!C29*12,D20&gt;0.5,D20&gt;E20),1,0)</f>
      </c>
    </row>
    <row r="21" spans="2:10" x14ac:dyDescent="0.25">
      <c r="B21" s="67">
        <f>B20+1</f>
      </c>
      <c r="C21" s="68">
        <f>EDATE($C$7,B21)</f>
      </c>
      <c r="D21" s="69">
        <f>H20</f>
      </c>
      <c r="E21" s="69">
        <f>I20</f>
      </c>
      <c r="F21" s="69">
        <f>IF(J21=1,MAX(0,D21-E21)*'1. Offset Engine'!C28/100/12,0)</f>
      </c>
      <c r="G21" s="69">
        <f>IF(J21=1,MAX(0,MIN('1. Offset Engine'!$F$7-F21,D21)),0)</f>
      </c>
      <c r="H21" s="69">
        <f>IF(J21=1,MAX(0,D21-G21),0)</f>
      </c>
      <c r="I21" s="69">
        <f>IF(J21=1,E21+'1. Offset Engine'!B24,E21)</f>
      </c>
      <c r="J21" s="70">
        <f>IF(AND(B21&lt;='1. Offset Engine'!C29*12,D21&gt;0.5,D21&gt;E21),1,0)</f>
      </c>
    </row>
    <row r="22" spans="2:10" x14ac:dyDescent="0.25">
      <c r="B22" s="63">
        <f>B21+1</f>
      </c>
      <c r="C22" s="64">
        <f>EDATE($C$7,B22)</f>
      </c>
      <c r="D22" s="65">
        <f>H21</f>
      </c>
      <c r="E22" s="65">
        <f>I21</f>
      </c>
      <c r="F22" s="65">
        <f>IF(J22=1,MAX(0,D22-E22)*'1. Offset Engine'!C28/100/12,0)</f>
      </c>
      <c r="G22" s="65">
        <f>IF(J22=1,MAX(0,MIN('1. Offset Engine'!$F$7-F22,D22)),0)</f>
      </c>
      <c r="H22" s="65">
        <f>IF(J22=1,MAX(0,D22-G22),0)</f>
      </c>
      <c r="I22" s="65">
        <f>IF(J22=1,E22+'1. Offset Engine'!B24,E22)</f>
      </c>
      <c r="J22" s="66">
        <f>IF(AND(B22&lt;='1. Offset Engine'!C29*12,D22&gt;0.5,D22&gt;E22),1,0)</f>
      </c>
    </row>
    <row r="23" spans="2:10" x14ac:dyDescent="0.25">
      <c r="B23" s="67">
        <f>B22+1</f>
      </c>
      <c r="C23" s="68">
        <f>EDATE($C$7,B23)</f>
      </c>
      <c r="D23" s="69">
        <f>H22</f>
      </c>
      <c r="E23" s="69">
        <f>I22</f>
      </c>
      <c r="F23" s="69">
        <f>IF(J23=1,MAX(0,D23-E23)*'1. Offset Engine'!C28/100/12,0)</f>
      </c>
      <c r="G23" s="69">
        <f>IF(J23=1,MAX(0,MIN('1. Offset Engine'!$F$7-F23,D23)),0)</f>
      </c>
      <c r="H23" s="69">
        <f>IF(J23=1,MAX(0,D23-G23),0)</f>
      </c>
      <c r="I23" s="69">
        <f>IF(J23=1,E23+'1. Offset Engine'!B24,E23)</f>
      </c>
      <c r="J23" s="70">
        <f>IF(AND(B23&lt;='1. Offset Engine'!C29*12,D23&gt;0.5,D23&gt;E23),1,0)</f>
      </c>
    </row>
    <row r="24" spans="2:10" x14ac:dyDescent="0.25">
      <c r="B24" s="63">
        <f>B23+1</f>
      </c>
      <c r="C24" s="64">
        <f>EDATE($C$7,B24)</f>
      </c>
      <c r="D24" s="65">
        <f>H23</f>
      </c>
      <c r="E24" s="65">
        <f>I23</f>
      </c>
      <c r="F24" s="65">
        <f>IF(J24=1,MAX(0,D24-E24)*'1. Offset Engine'!C28/100/12,0)</f>
      </c>
      <c r="G24" s="65">
        <f>IF(J24=1,MAX(0,MIN('1. Offset Engine'!$F$7-F24,D24)),0)</f>
      </c>
      <c r="H24" s="65">
        <f>IF(J24=1,MAX(0,D24-G24),0)</f>
      </c>
      <c r="I24" s="65">
        <f>IF(J24=1,E24+'1. Offset Engine'!B24,E24)</f>
      </c>
      <c r="J24" s="66">
        <f>IF(AND(B24&lt;='1. Offset Engine'!C29*12,D24&gt;0.5,D24&gt;E24),1,0)</f>
      </c>
    </row>
    <row r="25" spans="2:10" x14ac:dyDescent="0.25">
      <c r="B25" s="67">
        <f>B24+1</f>
      </c>
      <c r="C25" s="68">
        <f>EDATE($C$7,B25)</f>
      </c>
      <c r="D25" s="69">
        <f>H24</f>
      </c>
      <c r="E25" s="69">
        <f>I24</f>
      </c>
      <c r="F25" s="69">
        <f>IF(J25=1,MAX(0,D25-E25)*'1. Offset Engine'!C28/100/12,0)</f>
      </c>
      <c r="G25" s="69">
        <f>IF(J25=1,MAX(0,MIN('1. Offset Engine'!$F$7-F25,D25)),0)</f>
      </c>
      <c r="H25" s="69">
        <f>IF(J25=1,MAX(0,D25-G25),0)</f>
      </c>
      <c r="I25" s="69">
        <f>IF(J25=1,E25+'1. Offset Engine'!B24,E25)</f>
      </c>
      <c r="J25" s="70">
        <f>IF(AND(B25&lt;='1. Offset Engine'!C29*12,D25&gt;0.5,D25&gt;E25),1,0)</f>
      </c>
    </row>
    <row r="26" spans="2:10" x14ac:dyDescent="0.25">
      <c r="B26" s="63">
        <f>B25+1</f>
      </c>
      <c r="C26" s="64">
        <f>EDATE($C$7,B26)</f>
      </c>
      <c r="D26" s="65">
        <f>H25</f>
      </c>
      <c r="E26" s="65">
        <f>I25</f>
      </c>
      <c r="F26" s="65">
        <f>IF(J26=1,MAX(0,D26-E26)*'1. Offset Engine'!C28/100/12,0)</f>
      </c>
      <c r="G26" s="65">
        <f>IF(J26=1,MAX(0,MIN('1. Offset Engine'!$F$7-F26,D26)),0)</f>
      </c>
      <c r="H26" s="65">
        <f>IF(J26=1,MAX(0,D26-G26),0)</f>
      </c>
      <c r="I26" s="65">
        <f>IF(J26=1,E26+'1. Offset Engine'!B24,E26)</f>
      </c>
      <c r="J26" s="66">
        <f>IF(AND(B26&lt;='1. Offset Engine'!C29*12,D26&gt;0.5,D26&gt;E26),1,0)</f>
      </c>
    </row>
    <row r="27" spans="2:10" x14ac:dyDescent="0.25">
      <c r="B27" s="67">
        <f>B26+1</f>
      </c>
      <c r="C27" s="68">
        <f>EDATE($C$7,B27)</f>
      </c>
      <c r="D27" s="69">
        <f>H26</f>
      </c>
      <c r="E27" s="69">
        <f>I26</f>
      </c>
      <c r="F27" s="69">
        <f>IF(J27=1,MAX(0,D27-E27)*'1. Offset Engine'!C28/100/12,0)</f>
      </c>
      <c r="G27" s="69">
        <f>IF(J27=1,MAX(0,MIN('1. Offset Engine'!$F$7-F27,D27)),0)</f>
      </c>
      <c r="H27" s="69">
        <f>IF(J27=1,MAX(0,D27-G27),0)</f>
      </c>
      <c r="I27" s="69">
        <f>IF(J27=1,E27+'1. Offset Engine'!B24,E27)</f>
      </c>
      <c r="J27" s="70">
        <f>IF(AND(B27&lt;='1. Offset Engine'!C29*12,D27&gt;0.5,D27&gt;E27),1,0)</f>
      </c>
    </row>
    <row r="28" spans="2:10" x14ac:dyDescent="0.25">
      <c r="B28" s="63">
        <f>B27+1</f>
      </c>
      <c r="C28" s="64">
        <f>EDATE($C$7,B28)</f>
      </c>
      <c r="D28" s="65">
        <f>H27</f>
      </c>
      <c r="E28" s="65">
        <f>I27</f>
      </c>
      <c r="F28" s="65">
        <f>IF(J28=1,MAX(0,D28-E28)*'1. Offset Engine'!C28/100/12,0)</f>
      </c>
      <c r="G28" s="65">
        <f>IF(J28=1,MAX(0,MIN('1. Offset Engine'!$F$7-F28,D28)),0)</f>
      </c>
      <c r="H28" s="65">
        <f>IF(J28=1,MAX(0,D28-G28),0)</f>
      </c>
      <c r="I28" s="65">
        <f>IF(J28=1,E28+'1. Offset Engine'!B24,E28)</f>
      </c>
      <c r="J28" s="66">
        <f>IF(AND(B28&lt;='1. Offset Engine'!C29*12,D28&gt;0.5,D28&gt;E28),1,0)</f>
      </c>
    </row>
    <row r="29" spans="2:10" x14ac:dyDescent="0.25">
      <c r="B29" s="67">
        <f>B28+1</f>
      </c>
      <c r="C29" s="68">
        <f>EDATE($C$7,B29)</f>
      </c>
      <c r="D29" s="69">
        <f>H28</f>
      </c>
      <c r="E29" s="69">
        <f>I28</f>
      </c>
      <c r="F29" s="69">
        <f>IF(J29=1,MAX(0,D29-E29)*'1. Offset Engine'!C28/100/12,0)</f>
      </c>
      <c r="G29" s="69">
        <f>IF(J29=1,MAX(0,MIN('1. Offset Engine'!$F$7-F29,D29)),0)</f>
      </c>
      <c r="H29" s="69">
        <f>IF(J29=1,MAX(0,D29-G29),0)</f>
      </c>
      <c r="I29" s="69">
        <f>IF(J29=1,E29+'1. Offset Engine'!B24,E29)</f>
      </c>
      <c r="J29" s="70">
        <f>IF(AND(B29&lt;='1. Offset Engine'!C29*12,D29&gt;0.5,D29&gt;E29),1,0)</f>
      </c>
    </row>
    <row r="30" spans="2:10" x14ac:dyDescent="0.25">
      <c r="B30" s="63">
        <f>B29+1</f>
      </c>
      <c r="C30" s="64">
        <f>EDATE($C$7,B30)</f>
      </c>
      <c r="D30" s="65">
        <f>H29</f>
      </c>
      <c r="E30" s="65">
        <f>I29</f>
      </c>
      <c r="F30" s="65">
        <f>IF(J30=1,MAX(0,D30-E30)*'1. Offset Engine'!C28/100/12,0)</f>
      </c>
      <c r="G30" s="65">
        <f>IF(J30=1,MAX(0,MIN('1. Offset Engine'!$F$7-F30,D30)),0)</f>
      </c>
      <c r="H30" s="65">
        <f>IF(J30=1,MAX(0,D30-G30),0)</f>
      </c>
      <c r="I30" s="65">
        <f>IF(J30=1,E30+'1. Offset Engine'!B24,E30)</f>
      </c>
      <c r="J30" s="66">
        <f>IF(AND(B30&lt;='1. Offset Engine'!C29*12,D30&gt;0.5,D30&gt;E30),1,0)</f>
      </c>
    </row>
    <row r="31" spans="2:10" x14ac:dyDescent="0.25">
      <c r="B31" s="67">
        <f>B30+1</f>
      </c>
      <c r="C31" s="68">
        <f>EDATE($C$7,B31)</f>
      </c>
      <c r="D31" s="69">
        <f>H30</f>
      </c>
      <c r="E31" s="69">
        <f>I30</f>
      </c>
      <c r="F31" s="69">
        <f>IF(J31=1,MAX(0,D31-E31)*'1. Offset Engine'!C28/100/12,0)</f>
      </c>
      <c r="G31" s="69">
        <f>IF(J31=1,MAX(0,MIN('1. Offset Engine'!$F$7-F31,D31)),0)</f>
      </c>
      <c r="H31" s="69">
        <f>IF(J31=1,MAX(0,D31-G31),0)</f>
      </c>
      <c r="I31" s="69">
        <f>IF(J31=1,E31+'1. Offset Engine'!B24,E31)</f>
      </c>
      <c r="J31" s="70">
        <f>IF(AND(B31&lt;='1. Offset Engine'!C29*12,D31&gt;0.5,D31&gt;E31),1,0)</f>
      </c>
    </row>
    <row r="32" spans="2:10" x14ac:dyDescent="0.25">
      <c r="B32" s="63">
        <f>B31+1</f>
      </c>
      <c r="C32" s="64">
        <f>EDATE($C$7,B32)</f>
      </c>
      <c r="D32" s="65">
        <f>H31</f>
      </c>
      <c r="E32" s="65">
        <f>I31</f>
      </c>
      <c r="F32" s="65">
        <f>IF(J32=1,MAX(0,D32-E32)*'1. Offset Engine'!C28/100/12,0)</f>
      </c>
      <c r="G32" s="65">
        <f>IF(J32=1,MAX(0,MIN('1. Offset Engine'!$F$7-F32,D32)),0)</f>
      </c>
      <c r="H32" s="65">
        <f>IF(J32=1,MAX(0,D32-G32),0)</f>
      </c>
      <c r="I32" s="65">
        <f>IF(J32=1,E32+'1. Offset Engine'!B24,E32)</f>
      </c>
      <c r="J32" s="66">
        <f>IF(AND(B32&lt;='1. Offset Engine'!C29*12,D32&gt;0.5,D32&gt;E32),1,0)</f>
      </c>
    </row>
    <row r="33" spans="2:10" x14ac:dyDescent="0.25">
      <c r="B33" s="67">
        <f>B32+1</f>
      </c>
      <c r="C33" s="68">
        <f>EDATE($C$7,B33)</f>
      </c>
      <c r="D33" s="69">
        <f>H32</f>
      </c>
      <c r="E33" s="69">
        <f>I32</f>
      </c>
      <c r="F33" s="69">
        <f>IF(J33=1,MAX(0,D33-E33)*'1. Offset Engine'!C28/100/12,0)</f>
      </c>
      <c r="G33" s="69">
        <f>IF(J33=1,MAX(0,MIN('1. Offset Engine'!$F$7-F33,D33)),0)</f>
      </c>
      <c r="H33" s="69">
        <f>IF(J33=1,MAX(0,D33-G33),0)</f>
      </c>
      <c r="I33" s="69">
        <f>IF(J33=1,E33+'1. Offset Engine'!B24,E33)</f>
      </c>
      <c r="J33" s="70">
        <f>IF(AND(B33&lt;='1. Offset Engine'!C29*12,D33&gt;0.5,D33&gt;E33),1,0)</f>
      </c>
    </row>
    <row r="34" spans="2:10" x14ac:dyDescent="0.25">
      <c r="B34" s="63">
        <f>B33+1</f>
      </c>
      <c r="C34" s="64">
        <f>EDATE($C$7,B34)</f>
      </c>
      <c r="D34" s="65">
        <f>H33</f>
      </c>
      <c r="E34" s="65">
        <f>I33</f>
      </c>
      <c r="F34" s="65">
        <f>IF(J34=1,MAX(0,D34-E34)*'1. Offset Engine'!C28/100/12,0)</f>
      </c>
      <c r="G34" s="65">
        <f>IF(J34=1,MAX(0,MIN('1. Offset Engine'!$F$7-F34,D34)),0)</f>
      </c>
      <c r="H34" s="65">
        <f>IF(J34=1,MAX(0,D34-G34),0)</f>
      </c>
      <c r="I34" s="65">
        <f>IF(J34=1,E34+'1. Offset Engine'!B24,E34)</f>
      </c>
      <c r="J34" s="66">
        <f>IF(AND(B34&lt;='1. Offset Engine'!C29*12,D34&gt;0.5,D34&gt;E34),1,0)</f>
      </c>
    </row>
    <row r="35" spans="2:10" x14ac:dyDescent="0.25">
      <c r="B35" s="67">
        <f>B34+1</f>
      </c>
      <c r="C35" s="68">
        <f>EDATE($C$7,B35)</f>
      </c>
      <c r="D35" s="69">
        <f>H34</f>
      </c>
      <c r="E35" s="69">
        <f>I34</f>
      </c>
      <c r="F35" s="69">
        <f>IF(J35=1,MAX(0,D35-E35)*'1. Offset Engine'!C28/100/12,0)</f>
      </c>
      <c r="G35" s="69">
        <f>IF(J35=1,MAX(0,MIN('1. Offset Engine'!$F$7-F35,D35)),0)</f>
      </c>
      <c r="H35" s="69">
        <f>IF(J35=1,MAX(0,D35-G35),0)</f>
      </c>
      <c r="I35" s="69">
        <f>IF(J35=1,E35+'1. Offset Engine'!B24,E35)</f>
      </c>
      <c r="J35" s="70">
        <f>IF(AND(B35&lt;='1. Offset Engine'!C29*12,D35&gt;0.5,D35&gt;E35),1,0)</f>
      </c>
    </row>
    <row r="36" spans="2:10" x14ac:dyDescent="0.25">
      <c r="B36" s="63">
        <f>B35+1</f>
      </c>
      <c r="C36" s="64">
        <f>EDATE($C$7,B36)</f>
      </c>
      <c r="D36" s="65">
        <f>H35</f>
      </c>
      <c r="E36" s="65">
        <f>I35</f>
      </c>
      <c r="F36" s="65">
        <f>IF(J36=1,MAX(0,D36-E36)*'1. Offset Engine'!C28/100/12,0)</f>
      </c>
      <c r="G36" s="65">
        <f>IF(J36=1,MAX(0,MIN('1. Offset Engine'!$F$7-F36,D36)),0)</f>
      </c>
      <c r="H36" s="65">
        <f>IF(J36=1,MAX(0,D36-G36),0)</f>
      </c>
      <c r="I36" s="65">
        <f>IF(J36=1,E36+'1. Offset Engine'!B24,E36)</f>
      </c>
      <c r="J36" s="66">
        <f>IF(AND(B36&lt;='1. Offset Engine'!C29*12,D36&gt;0.5,D36&gt;E36),1,0)</f>
      </c>
    </row>
    <row r="37" spans="2:10" x14ac:dyDescent="0.25">
      <c r="B37" s="67">
        <f>B36+1</f>
      </c>
      <c r="C37" s="68">
        <f>EDATE($C$7,B37)</f>
      </c>
      <c r="D37" s="69">
        <f>H36</f>
      </c>
      <c r="E37" s="69">
        <f>I36</f>
      </c>
      <c r="F37" s="69">
        <f>IF(J37=1,MAX(0,D37-E37)*'1. Offset Engine'!C28/100/12,0)</f>
      </c>
      <c r="G37" s="69">
        <f>IF(J37=1,MAX(0,MIN('1. Offset Engine'!$F$7-F37,D37)),0)</f>
      </c>
      <c r="H37" s="69">
        <f>IF(J37=1,MAX(0,D37-G37),0)</f>
      </c>
      <c r="I37" s="69">
        <f>IF(J37=1,E37+'1. Offset Engine'!B24,E37)</f>
      </c>
      <c r="J37" s="70">
        <f>IF(AND(B37&lt;='1. Offset Engine'!C29*12,D37&gt;0.5,D37&gt;E37),1,0)</f>
      </c>
    </row>
    <row r="38" spans="2:10" x14ac:dyDescent="0.25">
      <c r="B38" s="63">
        <f>B37+1</f>
      </c>
      <c r="C38" s="64">
        <f>EDATE($C$7,B38)</f>
      </c>
      <c r="D38" s="65">
        <f>H37</f>
      </c>
      <c r="E38" s="65">
        <f>I37</f>
      </c>
      <c r="F38" s="65">
        <f>IF(J38=1,MAX(0,D38-E38)*'1. Offset Engine'!C28/100/12,0)</f>
      </c>
      <c r="G38" s="65">
        <f>IF(J38=1,MAX(0,MIN('1. Offset Engine'!$F$7-F38,D38)),0)</f>
      </c>
      <c r="H38" s="65">
        <f>IF(J38=1,MAX(0,D38-G38),0)</f>
      </c>
      <c r="I38" s="65">
        <f>IF(J38=1,E38+'1. Offset Engine'!B24,E38)</f>
      </c>
      <c r="J38" s="66">
        <f>IF(AND(B38&lt;='1. Offset Engine'!C29*12,D38&gt;0.5,D38&gt;E38),1,0)</f>
      </c>
    </row>
    <row r="39" spans="2:10" x14ac:dyDescent="0.25">
      <c r="B39" s="67">
        <f>B38+1</f>
      </c>
      <c r="C39" s="68">
        <f>EDATE($C$7,B39)</f>
      </c>
      <c r="D39" s="69">
        <f>H38</f>
      </c>
      <c r="E39" s="69">
        <f>I38</f>
      </c>
      <c r="F39" s="69">
        <f>IF(J39=1,MAX(0,D39-E39)*'1. Offset Engine'!C28/100/12,0)</f>
      </c>
      <c r="G39" s="69">
        <f>IF(J39=1,MAX(0,MIN('1. Offset Engine'!$F$7-F39,D39)),0)</f>
      </c>
      <c r="H39" s="69">
        <f>IF(J39=1,MAX(0,D39-G39),0)</f>
      </c>
      <c r="I39" s="69">
        <f>IF(J39=1,E39+'1. Offset Engine'!B24,E39)</f>
      </c>
      <c r="J39" s="70">
        <f>IF(AND(B39&lt;='1. Offset Engine'!C29*12,D39&gt;0.5,D39&gt;E39),1,0)</f>
      </c>
    </row>
    <row r="40" spans="2:10" x14ac:dyDescent="0.25">
      <c r="B40" s="63">
        <f>B39+1</f>
      </c>
      <c r="C40" s="64">
        <f>EDATE($C$7,B40)</f>
      </c>
      <c r="D40" s="65">
        <f>H39</f>
      </c>
      <c r="E40" s="65">
        <f>I39</f>
      </c>
      <c r="F40" s="65">
        <f>IF(J40=1,MAX(0,D40-E40)*'1. Offset Engine'!C28/100/12,0)</f>
      </c>
      <c r="G40" s="65">
        <f>IF(J40=1,MAX(0,MIN('1. Offset Engine'!$F$7-F40,D40)),0)</f>
      </c>
      <c r="H40" s="65">
        <f>IF(J40=1,MAX(0,D40-G40),0)</f>
      </c>
      <c r="I40" s="65">
        <f>IF(J40=1,E40+'1. Offset Engine'!B24,E40)</f>
      </c>
      <c r="J40" s="66">
        <f>IF(AND(B40&lt;='1. Offset Engine'!C29*12,D40&gt;0.5,D40&gt;E40),1,0)</f>
      </c>
    </row>
    <row r="41" spans="2:10" x14ac:dyDescent="0.25">
      <c r="B41" s="67">
        <f>B40+1</f>
      </c>
      <c r="C41" s="68">
        <f>EDATE($C$7,B41)</f>
      </c>
      <c r="D41" s="69">
        <f>H40</f>
      </c>
      <c r="E41" s="69">
        <f>I40</f>
      </c>
      <c r="F41" s="69">
        <f>IF(J41=1,MAX(0,D41-E41)*'1. Offset Engine'!C28/100/12,0)</f>
      </c>
      <c r="G41" s="69">
        <f>IF(J41=1,MAX(0,MIN('1. Offset Engine'!$F$7-F41,D41)),0)</f>
      </c>
      <c r="H41" s="69">
        <f>IF(J41=1,MAX(0,D41-G41),0)</f>
      </c>
      <c r="I41" s="69">
        <f>IF(J41=1,E41+'1. Offset Engine'!B24,E41)</f>
      </c>
      <c r="J41" s="70">
        <f>IF(AND(B41&lt;='1. Offset Engine'!C29*12,D41&gt;0.5,D41&gt;E41),1,0)</f>
      </c>
    </row>
    <row r="42" spans="2:10" x14ac:dyDescent="0.25">
      <c r="B42" s="63">
        <f>B41+1</f>
      </c>
      <c r="C42" s="64">
        <f>EDATE($C$7,B42)</f>
      </c>
      <c r="D42" s="65">
        <f>H41</f>
      </c>
      <c r="E42" s="65">
        <f>I41</f>
      </c>
      <c r="F42" s="65">
        <f>IF(J42=1,MAX(0,D42-E42)*'1. Offset Engine'!C28/100/12,0)</f>
      </c>
      <c r="G42" s="65">
        <f>IF(J42=1,MAX(0,MIN('1. Offset Engine'!$F$7-F42,D42)),0)</f>
      </c>
      <c r="H42" s="65">
        <f>IF(J42=1,MAX(0,D42-G42),0)</f>
      </c>
      <c r="I42" s="65">
        <f>IF(J42=1,E42+'1. Offset Engine'!B24,E42)</f>
      </c>
      <c r="J42" s="66">
        <f>IF(AND(B42&lt;='1. Offset Engine'!C29*12,D42&gt;0.5,D42&gt;E42),1,0)</f>
      </c>
    </row>
    <row r="43" spans="2:10" x14ac:dyDescent="0.25">
      <c r="B43" s="67">
        <f>B42+1</f>
      </c>
      <c r="C43" s="68">
        <f>EDATE($C$7,B43)</f>
      </c>
      <c r="D43" s="69">
        <f>H42</f>
      </c>
      <c r="E43" s="69">
        <f>I42</f>
      </c>
      <c r="F43" s="69">
        <f>IF(J43=1,MAX(0,D43-E43)*'1. Offset Engine'!C28/100/12,0)</f>
      </c>
      <c r="G43" s="69">
        <f>IF(J43=1,MAX(0,MIN('1. Offset Engine'!$F$7-F43,D43)),0)</f>
      </c>
      <c r="H43" s="69">
        <f>IF(J43=1,MAX(0,D43-G43),0)</f>
      </c>
      <c r="I43" s="69">
        <f>IF(J43=1,E43+'1. Offset Engine'!B24,E43)</f>
      </c>
      <c r="J43" s="70">
        <f>IF(AND(B43&lt;='1. Offset Engine'!C29*12,D43&gt;0.5,D43&gt;E43),1,0)</f>
      </c>
    </row>
    <row r="44" spans="2:10" x14ac:dyDescent="0.25">
      <c r="B44" s="63">
        <f>B43+1</f>
      </c>
      <c r="C44" s="64">
        <f>EDATE($C$7,B44)</f>
      </c>
      <c r="D44" s="65">
        <f>H43</f>
      </c>
      <c r="E44" s="65">
        <f>I43</f>
      </c>
      <c r="F44" s="65">
        <f>IF(J44=1,MAX(0,D44-E44)*'1. Offset Engine'!C28/100/12,0)</f>
      </c>
      <c r="G44" s="65">
        <f>IF(J44=1,MAX(0,MIN('1. Offset Engine'!$F$7-F44,D44)),0)</f>
      </c>
      <c r="H44" s="65">
        <f>IF(J44=1,MAX(0,D44-G44),0)</f>
      </c>
      <c r="I44" s="65">
        <f>IF(J44=1,E44+'1. Offset Engine'!B24,E44)</f>
      </c>
      <c r="J44" s="66">
        <f>IF(AND(B44&lt;='1. Offset Engine'!C29*12,D44&gt;0.5,D44&gt;E44),1,0)</f>
      </c>
    </row>
    <row r="45" spans="2:10" x14ac:dyDescent="0.25">
      <c r="B45" s="67">
        <f>B44+1</f>
      </c>
      <c r="C45" s="68">
        <f>EDATE($C$7,B45)</f>
      </c>
      <c r="D45" s="69">
        <f>H44</f>
      </c>
      <c r="E45" s="69">
        <f>I44</f>
      </c>
      <c r="F45" s="69">
        <f>IF(J45=1,MAX(0,D45-E45)*'1. Offset Engine'!C28/100/12,0)</f>
      </c>
      <c r="G45" s="69">
        <f>IF(J45=1,MAX(0,MIN('1. Offset Engine'!$F$7-F45,D45)),0)</f>
      </c>
      <c r="H45" s="69">
        <f>IF(J45=1,MAX(0,D45-G45),0)</f>
      </c>
      <c r="I45" s="69">
        <f>IF(J45=1,E45+'1. Offset Engine'!B24,E45)</f>
      </c>
      <c r="J45" s="70">
        <f>IF(AND(B45&lt;='1. Offset Engine'!C29*12,D45&gt;0.5,D45&gt;E45),1,0)</f>
      </c>
    </row>
    <row r="46" spans="2:10" x14ac:dyDescent="0.25">
      <c r="B46" s="63">
        <f>B45+1</f>
      </c>
      <c r="C46" s="64">
        <f>EDATE($C$7,B46)</f>
      </c>
      <c r="D46" s="65">
        <f>H45</f>
      </c>
      <c r="E46" s="65">
        <f>I45</f>
      </c>
      <c r="F46" s="65">
        <f>IF(J46=1,MAX(0,D46-E46)*'1. Offset Engine'!C28/100/12,0)</f>
      </c>
      <c r="G46" s="65">
        <f>IF(J46=1,MAX(0,MIN('1. Offset Engine'!$F$7-F46,D46)),0)</f>
      </c>
      <c r="H46" s="65">
        <f>IF(J46=1,MAX(0,D46-G46),0)</f>
      </c>
      <c r="I46" s="65">
        <f>IF(J46=1,E46+'1. Offset Engine'!B24,E46)</f>
      </c>
      <c r="J46" s="66">
        <f>IF(AND(B46&lt;='1. Offset Engine'!C29*12,D46&gt;0.5,D46&gt;E46),1,0)</f>
      </c>
    </row>
    <row r="47" spans="2:10" x14ac:dyDescent="0.25">
      <c r="B47" s="67">
        <f>B46+1</f>
      </c>
      <c r="C47" s="68">
        <f>EDATE($C$7,B47)</f>
      </c>
      <c r="D47" s="69">
        <f>H46</f>
      </c>
      <c r="E47" s="69">
        <f>I46</f>
      </c>
      <c r="F47" s="69">
        <f>IF(J47=1,MAX(0,D47-E47)*'1. Offset Engine'!C28/100/12,0)</f>
      </c>
      <c r="G47" s="69">
        <f>IF(J47=1,MAX(0,MIN('1. Offset Engine'!$F$7-F47,D47)),0)</f>
      </c>
      <c r="H47" s="69">
        <f>IF(J47=1,MAX(0,D47-G47),0)</f>
      </c>
      <c r="I47" s="69">
        <f>IF(J47=1,E47+'1. Offset Engine'!B24,E47)</f>
      </c>
      <c r="J47" s="70">
        <f>IF(AND(B47&lt;='1. Offset Engine'!C29*12,D47&gt;0.5,D47&gt;E47),1,0)</f>
      </c>
    </row>
    <row r="48" spans="2:10" x14ac:dyDescent="0.25">
      <c r="B48" s="63">
        <f>B47+1</f>
      </c>
      <c r="C48" s="64">
        <f>EDATE($C$7,B48)</f>
      </c>
      <c r="D48" s="65">
        <f>H47</f>
      </c>
      <c r="E48" s="65">
        <f>I47</f>
      </c>
      <c r="F48" s="65">
        <f>IF(J48=1,MAX(0,D48-E48)*'1. Offset Engine'!C28/100/12,0)</f>
      </c>
      <c r="G48" s="65">
        <f>IF(J48=1,MAX(0,MIN('1. Offset Engine'!$F$7-F48,D48)),0)</f>
      </c>
      <c r="H48" s="65">
        <f>IF(J48=1,MAX(0,D48-G48),0)</f>
      </c>
      <c r="I48" s="65">
        <f>IF(J48=1,E48+'1. Offset Engine'!B24,E48)</f>
      </c>
      <c r="J48" s="66">
        <f>IF(AND(B48&lt;='1. Offset Engine'!C29*12,D48&gt;0.5,D48&gt;E48),1,0)</f>
      </c>
    </row>
    <row r="49" spans="2:10" x14ac:dyDescent="0.25">
      <c r="B49" s="67">
        <f>B48+1</f>
      </c>
      <c r="C49" s="68">
        <f>EDATE($C$7,B49)</f>
      </c>
      <c r="D49" s="69">
        <f>H48</f>
      </c>
      <c r="E49" s="69">
        <f>I48</f>
      </c>
      <c r="F49" s="69">
        <f>IF(J49=1,MAX(0,D49-E49)*'1. Offset Engine'!C28/100/12,0)</f>
      </c>
      <c r="G49" s="69">
        <f>IF(J49=1,MAX(0,MIN('1. Offset Engine'!$F$7-F49,D49)),0)</f>
      </c>
      <c r="H49" s="69">
        <f>IF(J49=1,MAX(0,D49-G49),0)</f>
      </c>
      <c r="I49" s="69">
        <f>IF(J49=1,E49+'1. Offset Engine'!B24,E49)</f>
      </c>
      <c r="J49" s="70">
        <f>IF(AND(B49&lt;='1. Offset Engine'!C29*12,D49&gt;0.5,D49&gt;E49),1,0)</f>
      </c>
    </row>
    <row r="50" spans="2:10" x14ac:dyDescent="0.25">
      <c r="B50" s="63">
        <f>B49+1</f>
      </c>
      <c r="C50" s="64">
        <f>EDATE($C$7,B50)</f>
      </c>
      <c r="D50" s="65">
        <f>H49</f>
      </c>
      <c r="E50" s="65">
        <f>I49</f>
      </c>
      <c r="F50" s="65">
        <f>IF(J50=1,MAX(0,D50-E50)*'1. Offset Engine'!C28/100/12,0)</f>
      </c>
      <c r="G50" s="65">
        <f>IF(J50=1,MAX(0,MIN('1. Offset Engine'!$F$7-F50,D50)),0)</f>
      </c>
      <c r="H50" s="65">
        <f>IF(J50=1,MAX(0,D50-G50),0)</f>
      </c>
      <c r="I50" s="65">
        <f>IF(J50=1,E50+'1. Offset Engine'!B24,E50)</f>
      </c>
      <c r="J50" s="66">
        <f>IF(AND(B50&lt;='1. Offset Engine'!C29*12,D50&gt;0.5,D50&gt;E50),1,0)</f>
      </c>
    </row>
    <row r="51" spans="2:10" x14ac:dyDescent="0.25">
      <c r="B51" s="67">
        <f>B50+1</f>
      </c>
      <c r="C51" s="68">
        <f>EDATE($C$7,B51)</f>
      </c>
      <c r="D51" s="69">
        <f>H50</f>
      </c>
      <c r="E51" s="69">
        <f>I50</f>
      </c>
      <c r="F51" s="69">
        <f>IF(J51=1,MAX(0,D51-E51)*'1. Offset Engine'!C28/100/12,0)</f>
      </c>
      <c r="G51" s="69">
        <f>IF(J51=1,MAX(0,MIN('1. Offset Engine'!$F$7-F51,D51)),0)</f>
      </c>
      <c r="H51" s="69">
        <f>IF(J51=1,MAX(0,D51-G51),0)</f>
      </c>
      <c r="I51" s="69">
        <f>IF(J51=1,E51+'1. Offset Engine'!B24,E51)</f>
      </c>
      <c r="J51" s="70">
        <f>IF(AND(B51&lt;='1. Offset Engine'!C29*12,D51&gt;0.5,D51&gt;E51),1,0)</f>
      </c>
    </row>
    <row r="52" spans="2:10" x14ac:dyDescent="0.25">
      <c r="B52" s="63">
        <f>B51+1</f>
      </c>
      <c r="C52" s="64">
        <f>EDATE($C$7,B52)</f>
      </c>
      <c r="D52" s="65">
        <f>H51</f>
      </c>
      <c r="E52" s="65">
        <f>I51</f>
      </c>
      <c r="F52" s="65">
        <f>IF(J52=1,MAX(0,D52-E52)*'1. Offset Engine'!C28/100/12,0)</f>
      </c>
      <c r="G52" s="65">
        <f>IF(J52=1,MAX(0,MIN('1. Offset Engine'!$F$7-F52,D52)),0)</f>
      </c>
      <c r="H52" s="65">
        <f>IF(J52=1,MAX(0,D52-G52),0)</f>
      </c>
      <c r="I52" s="65">
        <f>IF(J52=1,E52+'1. Offset Engine'!B24,E52)</f>
      </c>
      <c r="J52" s="66">
        <f>IF(AND(B52&lt;='1. Offset Engine'!C29*12,D52&gt;0.5,D52&gt;E52),1,0)</f>
      </c>
    </row>
    <row r="53" spans="2:10" x14ac:dyDescent="0.25">
      <c r="B53" s="67">
        <f>B52+1</f>
      </c>
      <c r="C53" s="68">
        <f>EDATE($C$7,B53)</f>
      </c>
      <c r="D53" s="69">
        <f>H52</f>
      </c>
      <c r="E53" s="69">
        <f>I52</f>
      </c>
      <c r="F53" s="69">
        <f>IF(J53=1,MAX(0,D53-E53)*'1. Offset Engine'!C28/100/12,0)</f>
      </c>
      <c r="G53" s="69">
        <f>IF(J53=1,MAX(0,MIN('1. Offset Engine'!$F$7-F53,D53)),0)</f>
      </c>
      <c r="H53" s="69">
        <f>IF(J53=1,MAX(0,D53-G53),0)</f>
      </c>
      <c r="I53" s="69">
        <f>IF(J53=1,E53+'1. Offset Engine'!B24,E53)</f>
      </c>
      <c r="J53" s="70">
        <f>IF(AND(B53&lt;='1. Offset Engine'!C29*12,D53&gt;0.5,D53&gt;E53),1,0)</f>
      </c>
    </row>
    <row r="54" spans="2:10" x14ac:dyDescent="0.25">
      <c r="B54" s="63">
        <f>B53+1</f>
      </c>
      <c r="C54" s="64">
        <f>EDATE($C$7,B54)</f>
      </c>
      <c r="D54" s="65">
        <f>H53</f>
      </c>
      <c r="E54" s="65">
        <f>I53</f>
      </c>
      <c r="F54" s="65">
        <f>IF(J54=1,MAX(0,D54-E54)*'1. Offset Engine'!C28/100/12,0)</f>
      </c>
      <c r="G54" s="65">
        <f>IF(J54=1,MAX(0,MIN('1. Offset Engine'!$F$7-F54,D54)),0)</f>
      </c>
      <c r="H54" s="65">
        <f>IF(J54=1,MAX(0,D54-G54),0)</f>
      </c>
      <c r="I54" s="65">
        <f>IF(J54=1,E54+'1. Offset Engine'!B24,E54)</f>
      </c>
      <c r="J54" s="66">
        <f>IF(AND(B54&lt;='1. Offset Engine'!C29*12,D54&gt;0.5,D54&gt;E54),1,0)</f>
      </c>
    </row>
    <row r="55" spans="2:10" x14ac:dyDescent="0.25">
      <c r="B55" s="67">
        <f>B54+1</f>
      </c>
      <c r="C55" s="68">
        <f>EDATE($C$7,B55)</f>
      </c>
      <c r="D55" s="69">
        <f>H54</f>
      </c>
      <c r="E55" s="69">
        <f>I54</f>
      </c>
      <c r="F55" s="69">
        <f>IF(J55=1,MAX(0,D55-E55)*'1. Offset Engine'!C28/100/12,0)</f>
      </c>
      <c r="G55" s="69">
        <f>IF(J55=1,MAX(0,MIN('1. Offset Engine'!$F$7-F55,D55)),0)</f>
      </c>
      <c r="H55" s="69">
        <f>IF(J55=1,MAX(0,D55-G55),0)</f>
      </c>
      <c r="I55" s="69">
        <f>IF(J55=1,E55+'1. Offset Engine'!B24,E55)</f>
      </c>
      <c r="J55" s="70">
        <f>IF(AND(B55&lt;='1. Offset Engine'!C29*12,D55&gt;0.5,D55&gt;E55),1,0)</f>
      </c>
    </row>
    <row r="56" spans="2:10" x14ac:dyDescent="0.25">
      <c r="B56" s="63">
        <f>B55+1</f>
      </c>
      <c r="C56" s="64">
        <f>EDATE($C$7,B56)</f>
      </c>
      <c r="D56" s="65">
        <f>H55</f>
      </c>
      <c r="E56" s="65">
        <f>I55</f>
      </c>
      <c r="F56" s="65">
        <f>IF(J56=1,MAX(0,D56-E56)*'1. Offset Engine'!C28/100/12,0)</f>
      </c>
      <c r="G56" s="65">
        <f>IF(J56=1,MAX(0,MIN('1. Offset Engine'!$F$7-F56,D56)),0)</f>
      </c>
      <c r="H56" s="65">
        <f>IF(J56=1,MAX(0,D56-G56),0)</f>
      </c>
      <c r="I56" s="65">
        <f>IF(J56=1,E56+'1. Offset Engine'!B24,E56)</f>
      </c>
      <c r="J56" s="66">
        <f>IF(AND(B56&lt;='1. Offset Engine'!C29*12,D56&gt;0.5,D56&gt;E56),1,0)</f>
      </c>
    </row>
    <row r="57" spans="2:10" x14ac:dyDescent="0.25">
      <c r="B57" s="67">
        <f>B56+1</f>
      </c>
      <c r="C57" s="68">
        <f>EDATE($C$7,B57)</f>
      </c>
      <c r="D57" s="69">
        <f>H56</f>
      </c>
      <c r="E57" s="69">
        <f>I56</f>
      </c>
      <c r="F57" s="69">
        <f>IF(J57=1,MAX(0,D57-E57)*'1. Offset Engine'!C28/100/12,0)</f>
      </c>
      <c r="G57" s="69">
        <f>IF(J57=1,MAX(0,MIN('1. Offset Engine'!$F$7-F57,D57)),0)</f>
      </c>
      <c r="H57" s="69">
        <f>IF(J57=1,MAX(0,D57-G57),0)</f>
      </c>
      <c r="I57" s="69">
        <f>IF(J57=1,E57+'1. Offset Engine'!B24,E57)</f>
      </c>
      <c r="J57" s="70">
        <f>IF(AND(B57&lt;='1. Offset Engine'!C29*12,D57&gt;0.5,D57&gt;E57),1,0)</f>
      </c>
    </row>
    <row r="58" spans="2:10" x14ac:dyDescent="0.25">
      <c r="B58" s="63">
        <f>B57+1</f>
      </c>
      <c r="C58" s="64">
        <f>EDATE($C$7,B58)</f>
      </c>
      <c r="D58" s="65">
        <f>H57</f>
      </c>
      <c r="E58" s="65">
        <f>I57</f>
      </c>
      <c r="F58" s="65">
        <f>IF(J58=1,MAX(0,D58-E58)*'1. Offset Engine'!C28/100/12,0)</f>
      </c>
      <c r="G58" s="65">
        <f>IF(J58=1,MAX(0,MIN('1. Offset Engine'!$F$7-F58,D58)),0)</f>
      </c>
      <c r="H58" s="65">
        <f>IF(J58=1,MAX(0,D58-G58),0)</f>
      </c>
      <c r="I58" s="65">
        <f>IF(J58=1,E58+'1. Offset Engine'!B24,E58)</f>
      </c>
      <c r="J58" s="66">
        <f>IF(AND(B58&lt;='1. Offset Engine'!C29*12,D58&gt;0.5,D58&gt;E58),1,0)</f>
      </c>
    </row>
    <row r="59" spans="2:10" x14ac:dyDescent="0.25">
      <c r="B59" s="67">
        <f>B58+1</f>
      </c>
      <c r="C59" s="68">
        <f>EDATE($C$7,B59)</f>
      </c>
      <c r="D59" s="69">
        <f>H58</f>
      </c>
      <c r="E59" s="69">
        <f>I58</f>
      </c>
      <c r="F59" s="69">
        <f>IF(J59=1,MAX(0,D59-E59)*'1. Offset Engine'!C28/100/12,0)</f>
      </c>
      <c r="G59" s="69">
        <f>IF(J59=1,MAX(0,MIN('1. Offset Engine'!$F$7-F59,D59)),0)</f>
      </c>
      <c r="H59" s="69">
        <f>IF(J59=1,MAX(0,D59-G59),0)</f>
      </c>
      <c r="I59" s="69">
        <f>IF(J59=1,E59+'1. Offset Engine'!B24,E59)</f>
      </c>
      <c r="J59" s="70">
        <f>IF(AND(B59&lt;='1. Offset Engine'!C29*12,D59&gt;0.5,D59&gt;E59),1,0)</f>
      </c>
    </row>
    <row r="60" spans="2:10" x14ac:dyDescent="0.25">
      <c r="B60" s="63">
        <f>B59+1</f>
      </c>
      <c r="C60" s="64">
        <f>EDATE($C$7,B60)</f>
      </c>
      <c r="D60" s="65">
        <f>H59</f>
      </c>
      <c r="E60" s="65">
        <f>I59</f>
      </c>
      <c r="F60" s="65">
        <f>IF(J60=1,MAX(0,D60-E60)*'1. Offset Engine'!C28/100/12,0)</f>
      </c>
      <c r="G60" s="65">
        <f>IF(J60=1,MAX(0,MIN('1. Offset Engine'!$F$7-F60,D60)),0)</f>
      </c>
      <c r="H60" s="65">
        <f>IF(J60=1,MAX(0,D60-G60),0)</f>
      </c>
      <c r="I60" s="65">
        <f>IF(J60=1,E60+'1. Offset Engine'!B24,E60)</f>
      </c>
      <c r="J60" s="66">
        <f>IF(AND(B60&lt;='1. Offset Engine'!C29*12,D60&gt;0.5,D60&gt;E60),1,0)</f>
      </c>
    </row>
    <row r="61" spans="2:10" x14ac:dyDescent="0.25">
      <c r="B61" s="67">
        <f>B60+1</f>
      </c>
      <c r="C61" s="68">
        <f>EDATE($C$7,B61)</f>
      </c>
      <c r="D61" s="69">
        <f>H60</f>
      </c>
      <c r="E61" s="69">
        <f>I60</f>
      </c>
      <c r="F61" s="69">
        <f>IF(J61=1,MAX(0,D61-E61)*'1. Offset Engine'!C28/100/12,0)</f>
      </c>
      <c r="G61" s="69">
        <f>IF(J61=1,MAX(0,MIN('1. Offset Engine'!$F$7-F61,D61)),0)</f>
      </c>
      <c r="H61" s="69">
        <f>IF(J61=1,MAX(0,D61-G61),0)</f>
      </c>
      <c r="I61" s="69">
        <f>IF(J61=1,E61+'1. Offset Engine'!B24,E61)</f>
      </c>
      <c r="J61" s="70">
        <f>IF(AND(B61&lt;='1. Offset Engine'!C29*12,D61&gt;0.5,D61&gt;E61),1,0)</f>
      </c>
    </row>
    <row r="62" spans="2:10" x14ac:dyDescent="0.25">
      <c r="B62" s="63">
        <f>B61+1</f>
      </c>
      <c r="C62" s="64">
        <f>EDATE($C$7,B62)</f>
      </c>
      <c r="D62" s="65">
        <f>H61</f>
      </c>
      <c r="E62" s="65">
        <f>I61</f>
      </c>
      <c r="F62" s="65">
        <f>IF(J62=1,MAX(0,D62-E62)*'1. Offset Engine'!C28/100/12,0)</f>
      </c>
      <c r="G62" s="65">
        <f>IF(J62=1,MAX(0,MIN('1. Offset Engine'!$F$7-F62,D62)),0)</f>
      </c>
      <c r="H62" s="65">
        <f>IF(J62=1,MAX(0,D62-G62),0)</f>
      </c>
      <c r="I62" s="65">
        <f>IF(J62=1,E62+'1. Offset Engine'!B24,E62)</f>
      </c>
      <c r="J62" s="66">
        <f>IF(AND(B62&lt;='1. Offset Engine'!C29*12,D62&gt;0.5,D62&gt;E62),1,0)</f>
      </c>
    </row>
    <row r="63" spans="2:10" x14ac:dyDescent="0.25">
      <c r="B63" s="67">
        <f>B62+1</f>
      </c>
      <c r="C63" s="68">
        <f>EDATE($C$7,B63)</f>
      </c>
      <c r="D63" s="69">
        <f>H62</f>
      </c>
      <c r="E63" s="69">
        <f>I62</f>
      </c>
      <c r="F63" s="69">
        <f>IF(J63=1,MAX(0,D63-E63)*'1. Offset Engine'!C28/100/12,0)</f>
      </c>
      <c r="G63" s="69">
        <f>IF(J63=1,MAX(0,MIN('1. Offset Engine'!$F$7-F63,D63)),0)</f>
      </c>
      <c r="H63" s="69">
        <f>IF(J63=1,MAX(0,D63-G63),0)</f>
      </c>
      <c r="I63" s="69">
        <f>IF(J63=1,E63+'1. Offset Engine'!B24,E63)</f>
      </c>
      <c r="J63" s="70">
        <f>IF(AND(B63&lt;='1. Offset Engine'!C29*12,D63&gt;0.5,D63&gt;E63),1,0)</f>
      </c>
    </row>
    <row r="64" spans="2:10" x14ac:dyDescent="0.25">
      <c r="B64" s="63">
        <f>B63+1</f>
      </c>
      <c r="C64" s="64">
        <f>EDATE($C$7,B64)</f>
      </c>
      <c r="D64" s="65">
        <f>H63</f>
      </c>
      <c r="E64" s="65">
        <f>I63</f>
      </c>
      <c r="F64" s="65">
        <f>IF(J64=1,MAX(0,D64-E64)*'1. Offset Engine'!C28/100/12,0)</f>
      </c>
      <c r="G64" s="65">
        <f>IF(J64=1,MAX(0,MIN('1. Offset Engine'!$F$7-F64,D64)),0)</f>
      </c>
      <c r="H64" s="65">
        <f>IF(J64=1,MAX(0,D64-G64),0)</f>
      </c>
      <c r="I64" s="65">
        <f>IF(J64=1,E64+'1. Offset Engine'!B24,E64)</f>
      </c>
      <c r="J64" s="66">
        <f>IF(AND(B64&lt;='1. Offset Engine'!C29*12,D64&gt;0.5,D64&gt;E64),1,0)</f>
      </c>
    </row>
    <row r="65" spans="2:10" x14ac:dyDescent="0.25">
      <c r="B65" s="67">
        <f>B64+1</f>
      </c>
      <c r="C65" s="68">
        <f>EDATE($C$7,B65)</f>
      </c>
      <c r="D65" s="69">
        <f>H64</f>
      </c>
      <c r="E65" s="69">
        <f>I64</f>
      </c>
      <c r="F65" s="69">
        <f>IF(J65=1,MAX(0,D65-E65)*'1. Offset Engine'!C28/100/12,0)</f>
      </c>
      <c r="G65" s="69">
        <f>IF(J65=1,MAX(0,MIN('1. Offset Engine'!$F$7-F65,D65)),0)</f>
      </c>
      <c r="H65" s="69">
        <f>IF(J65=1,MAX(0,D65-G65),0)</f>
      </c>
      <c r="I65" s="69">
        <f>IF(J65=1,E65+'1. Offset Engine'!B24,E65)</f>
      </c>
      <c r="J65" s="70">
        <f>IF(AND(B65&lt;='1. Offset Engine'!C29*12,D65&gt;0.5,D65&gt;E65),1,0)</f>
      </c>
    </row>
    <row r="66" spans="2:10" x14ac:dyDescent="0.25">
      <c r="B66" s="63">
        <f>B65+1</f>
      </c>
      <c r="C66" s="64">
        <f>EDATE($C$7,B66)</f>
      </c>
      <c r="D66" s="65">
        <f>H65</f>
      </c>
      <c r="E66" s="65">
        <f>I65</f>
      </c>
      <c r="F66" s="65">
        <f>IF(J66=1,MAX(0,D66-E66)*'1. Offset Engine'!C28/100/12,0)</f>
      </c>
      <c r="G66" s="65">
        <f>IF(J66=1,MAX(0,MIN('1. Offset Engine'!$F$7-F66,D66)),0)</f>
      </c>
      <c r="H66" s="65">
        <f>IF(J66=1,MAX(0,D66-G66),0)</f>
      </c>
      <c r="I66" s="65">
        <f>IF(J66=1,E66+'1. Offset Engine'!B24,E66)</f>
      </c>
      <c r="J66" s="66">
        <f>IF(AND(B66&lt;='1. Offset Engine'!C29*12,D66&gt;0.5,D66&gt;E66),1,0)</f>
      </c>
    </row>
    <row r="67" spans="2:10" x14ac:dyDescent="0.25">
      <c r="B67" s="67">
        <f>B66+1</f>
      </c>
      <c r="C67" s="68">
        <f>EDATE($C$7,B67)</f>
      </c>
      <c r="D67" s="69">
        <f>H66</f>
      </c>
      <c r="E67" s="69">
        <f>I66</f>
      </c>
      <c r="F67" s="69">
        <f>IF(J67=1,MAX(0,D67-E67)*'1. Offset Engine'!C28/100/12,0)</f>
      </c>
      <c r="G67" s="69">
        <f>IF(J67=1,MAX(0,MIN('1. Offset Engine'!$F$7-F67,D67)),0)</f>
      </c>
      <c r="H67" s="69">
        <f>IF(J67=1,MAX(0,D67-G67),0)</f>
      </c>
      <c r="I67" s="69">
        <f>IF(J67=1,E67+'1. Offset Engine'!B24,E67)</f>
      </c>
      <c r="J67" s="70">
        <f>IF(AND(B67&lt;='1. Offset Engine'!C29*12,D67&gt;0.5,D67&gt;E67),1,0)</f>
      </c>
    </row>
    <row r="68" spans="2:10" x14ac:dyDescent="0.25">
      <c r="B68" s="63">
        <f>B67+1</f>
      </c>
      <c r="C68" s="64">
        <f>EDATE($C$7,B68)</f>
      </c>
      <c r="D68" s="65">
        <f>H67</f>
      </c>
      <c r="E68" s="65">
        <f>I67</f>
      </c>
      <c r="F68" s="65">
        <f>IF(J68=1,MAX(0,D68-E68)*'1. Offset Engine'!C28/100/12,0)</f>
      </c>
      <c r="G68" s="65">
        <f>IF(J68=1,MAX(0,MIN('1. Offset Engine'!$F$7-F68,D68)),0)</f>
      </c>
      <c r="H68" s="65">
        <f>IF(J68=1,MAX(0,D68-G68),0)</f>
      </c>
      <c r="I68" s="65">
        <f>IF(J68=1,E68+'1. Offset Engine'!B24,E68)</f>
      </c>
      <c r="J68" s="66">
        <f>IF(AND(B68&lt;='1. Offset Engine'!C29*12,D68&gt;0.5,D68&gt;E68),1,0)</f>
      </c>
    </row>
    <row r="69" spans="2:10" x14ac:dyDescent="0.25">
      <c r="B69" s="67">
        <f>B68+1</f>
      </c>
      <c r="C69" s="68">
        <f>EDATE($C$7,B69)</f>
      </c>
      <c r="D69" s="69">
        <f>H68</f>
      </c>
      <c r="E69" s="69">
        <f>I68</f>
      </c>
      <c r="F69" s="69">
        <f>IF(J69=1,MAX(0,D69-E69)*'1. Offset Engine'!C28/100/12,0)</f>
      </c>
      <c r="G69" s="69">
        <f>IF(J69=1,MAX(0,MIN('1. Offset Engine'!$F$7-F69,D69)),0)</f>
      </c>
      <c r="H69" s="69">
        <f>IF(J69=1,MAX(0,D69-G69),0)</f>
      </c>
      <c r="I69" s="69">
        <f>IF(J69=1,E69+'1. Offset Engine'!B24,E69)</f>
      </c>
      <c r="J69" s="70">
        <f>IF(AND(B69&lt;='1. Offset Engine'!C29*12,D69&gt;0.5,D69&gt;E69),1,0)</f>
      </c>
    </row>
    <row r="70" spans="2:10" x14ac:dyDescent="0.25">
      <c r="B70" s="63">
        <f>B69+1</f>
      </c>
      <c r="C70" s="64">
        <f>EDATE($C$7,B70)</f>
      </c>
      <c r="D70" s="65">
        <f>H69</f>
      </c>
      <c r="E70" s="65">
        <f>I69</f>
      </c>
      <c r="F70" s="65">
        <f>IF(J70=1,MAX(0,D70-E70)*'1. Offset Engine'!C28/100/12,0)</f>
      </c>
      <c r="G70" s="65">
        <f>IF(J70=1,MAX(0,MIN('1. Offset Engine'!$F$7-F70,D70)),0)</f>
      </c>
      <c r="H70" s="65">
        <f>IF(J70=1,MAX(0,D70-G70),0)</f>
      </c>
      <c r="I70" s="65">
        <f>IF(J70=1,E70+'1. Offset Engine'!B24,E70)</f>
      </c>
      <c r="J70" s="66">
        <f>IF(AND(B70&lt;='1. Offset Engine'!C29*12,D70&gt;0.5,D70&gt;E70),1,0)</f>
      </c>
    </row>
    <row r="71" spans="2:10" x14ac:dyDescent="0.25">
      <c r="B71" s="67">
        <f>B70+1</f>
      </c>
      <c r="C71" s="68">
        <f>EDATE($C$7,B71)</f>
      </c>
      <c r="D71" s="69">
        <f>H70</f>
      </c>
      <c r="E71" s="69">
        <f>I70</f>
      </c>
      <c r="F71" s="69">
        <f>IF(J71=1,MAX(0,D71-E71)*'1. Offset Engine'!C28/100/12,0)</f>
      </c>
      <c r="G71" s="69">
        <f>IF(J71=1,MAX(0,MIN('1. Offset Engine'!$F$7-F71,D71)),0)</f>
      </c>
      <c r="H71" s="69">
        <f>IF(J71=1,MAX(0,D71-G71),0)</f>
      </c>
      <c r="I71" s="69">
        <f>IF(J71=1,E71+'1. Offset Engine'!B24,E71)</f>
      </c>
      <c r="J71" s="70">
        <f>IF(AND(B71&lt;='1. Offset Engine'!C29*12,D71&gt;0.5,D71&gt;E71),1,0)</f>
      </c>
    </row>
    <row r="72" spans="2:10" x14ac:dyDescent="0.25">
      <c r="B72" s="63">
        <f>B71+1</f>
      </c>
      <c r="C72" s="64">
        <f>EDATE($C$7,B72)</f>
      </c>
      <c r="D72" s="65">
        <f>H71</f>
      </c>
      <c r="E72" s="65">
        <f>I71</f>
      </c>
      <c r="F72" s="65">
        <f>IF(J72=1,MAX(0,D72-E72)*'1. Offset Engine'!C28/100/12,0)</f>
      </c>
      <c r="G72" s="65">
        <f>IF(J72=1,MAX(0,MIN('1. Offset Engine'!$F$7-F72,D72)),0)</f>
      </c>
      <c r="H72" s="65">
        <f>IF(J72=1,MAX(0,D72-G72),0)</f>
      </c>
      <c r="I72" s="65">
        <f>IF(J72=1,E72+'1. Offset Engine'!B24,E72)</f>
      </c>
      <c r="J72" s="66">
        <f>IF(AND(B72&lt;='1. Offset Engine'!C29*12,D72&gt;0.5,D72&gt;E72),1,0)</f>
      </c>
    </row>
    <row r="73" spans="2:10" x14ac:dyDescent="0.25">
      <c r="B73" s="67">
        <f>B72+1</f>
      </c>
      <c r="C73" s="68">
        <f>EDATE($C$7,B73)</f>
      </c>
      <c r="D73" s="69">
        <f>H72</f>
      </c>
      <c r="E73" s="69">
        <f>I72</f>
      </c>
      <c r="F73" s="69">
        <f>IF(J73=1,MAX(0,D73-E73)*'1. Offset Engine'!C28/100/12,0)</f>
      </c>
      <c r="G73" s="69">
        <f>IF(J73=1,MAX(0,MIN('1. Offset Engine'!$F$7-F73,D73)),0)</f>
      </c>
      <c r="H73" s="69">
        <f>IF(J73=1,MAX(0,D73-G73),0)</f>
      </c>
      <c r="I73" s="69">
        <f>IF(J73=1,E73+'1. Offset Engine'!B24,E73)</f>
      </c>
      <c r="J73" s="70">
        <f>IF(AND(B73&lt;='1. Offset Engine'!C29*12,D73&gt;0.5,D73&gt;E73),1,0)</f>
      </c>
    </row>
    <row r="74" spans="2:10" x14ac:dyDescent="0.25">
      <c r="B74" s="63">
        <f>B73+1</f>
      </c>
      <c r="C74" s="64">
        <f>EDATE($C$7,B74)</f>
      </c>
      <c r="D74" s="65">
        <f>H73</f>
      </c>
      <c r="E74" s="65">
        <f>I73</f>
      </c>
      <c r="F74" s="65">
        <f>IF(J74=1,MAX(0,D74-E74)*'1. Offset Engine'!C28/100/12,0)</f>
      </c>
      <c r="G74" s="65">
        <f>IF(J74=1,MAX(0,MIN('1. Offset Engine'!$F$7-F74,D74)),0)</f>
      </c>
      <c r="H74" s="65">
        <f>IF(J74=1,MAX(0,D74-G74),0)</f>
      </c>
      <c r="I74" s="65">
        <f>IF(J74=1,E74+'1. Offset Engine'!B24,E74)</f>
      </c>
      <c r="J74" s="66">
        <f>IF(AND(B74&lt;='1. Offset Engine'!C29*12,D74&gt;0.5,D74&gt;E74),1,0)</f>
      </c>
    </row>
    <row r="75" spans="2:10" x14ac:dyDescent="0.25">
      <c r="B75" s="67">
        <f>B74+1</f>
      </c>
      <c r="C75" s="68">
        <f>EDATE($C$7,B75)</f>
      </c>
      <c r="D75" s="69">
        <f>H74</f>
      </c>
      <c r="E75" s="69">
        <f>I74</f>
      </c>
      <c r="F75" s="69">
        <f>IF(J75=1,MAX(0,D75-E75)*'1. Offset Engine'!C28/100/12,0)</f>
      </c>
      <c r="G75" s="69">
        <f>IF(J75=1,MAX(0,MIN('1. Offset Engine'!$F$7-F75,D75)),0)</f>
      </c>
      <c r="H75" s="69">
        <f>IF(J75=1,MAX(0,D75-G75),0)</f>
      </c>
      <c r="I75" s="69">
        <f>IF(J75=1,E75+'1. Offset Engine'!B24,E75)</f>
      </c>
      <c r="J75" s="70">
        <f>IF(AND(B75&lt;='1. Offset Engine'!C29*12,D75&gt;0.5,D75&gt;E75),1,0)</f>
      </c>
    </row>
    <row r="76" spans="2:10" x14ac:dyDescent="0.25">
      <c r="B76" s="63">
        <f>B75+1</f>
      </c>
      <c r="C76" s="64">
        <f>EDATE($C$7,B76)</f>
      </c>
      <c r="D76" s="65">
        <f>H75</f>
      </c>
      <c r="E76" s="65">
        <f>I75</f>
      </c>
      <c r="F76" s="65">
        <f>IF(J76=1,MAX(0,D76-E76)*'1. Offset Engine'!C28/100/12,0)</f>
      </c>
      <c r="G76" s="65">
        <f>IF(J76=1,MAX(0,MIN('1. Offset Engine'!$F$7-F76,D76)),0)</f>
      </c>
      <c r="H76" s="65">
        <f>IF(J76=1,MAX(0,D76-G76),0)</f>
      </c>
      <c r="I76" s="65">
        <f>IF(J76=1,E76+'1. Offset Engine'!B24,E76)</f>
      </c>
      <c r="J76" s="66">
        <f>IF(AND(B76&lt;='1. Offset Engine'!C29*12,D76&gt;0.5,D76&gt;E76),1,0)</f>
      </c>
    </row>
    <row r="77" spans="2:10" x14ac:dyDescent="0.25">
      <c r="B77" s="67">
        <f>B76+1</f>
      </c>
      <c r="C77" s="68">
        <f>EDATE($C$7,B77)</f>
      </c>
      <c r="D77" s="69">
        <f>H76</f>
      </c>
      <c r="E77" s="69">
        <f>I76</f>
      </c>
      <c r="F77" s="69">
        <f>IF(J77=1,MAX(0,D77-E77)*'1. Offset Engine'!C28/100/12,0)</f>
      </c>
      <c r="G77" s="69">
        <f>IF(J77=1,MAX(0,MIN('1. Offset Engine'!$F$7-F77,D77)),0)</f>
      </c>
      <c r="H77" s="69">
        <f>IF(J77=1,MAX(0,D77-G77),0)</f>
      </c>
      <c r="I77" s="69">
        <f>IF(J77=1,E77+'1. Offset Engine'!B24,E77)</f>
      </c>
      <c r="J77" s="70">
        <f>IF(AND(B77&lt;='1. Offset Engine'!C29*12,D77&gt;0.5,D77&gt;E77),1,0)</f>
      </c>
    </row>
    <row r="78" spans="2:10" x14ac:dyDescent="0.25">
      <c r="B78" s="63">
        <f>B77+1</f>
      </c>
      <c r="C78" s="64">
        <f>EDATE($C$7,B78)</f>
      </c>
      <c r="D78" s="65">
        <f>H77</f>
      </c>
      <c r="E78" s="65">
        <f>I77</f>
      </c>
      <c r="F78" s="65">
        <f>IF(J78=1,MAX(0,D78-E78)*'1. Offset Engine'!C28/100/12,0)</f>
      </c>
      <c r="G78" s="65">
        <f>IF(J78=1,MAX(0,MIN('1. Offset Engine'!$F$7-F78,D78)),0)</f>
      </c>
      <c r="H78" s="65">
        <f>IF(J78=1,MAX(0,D78-G78),0)</f>
      </c>
      <c r="I78" s="65">
        <f>IF(J78=1,E78+'1. Offset Engine'!B24,E78)</f>
      </c>
      <c r="J78" s="66">
        <f>IF(AND(B78&lt;='1. Offset Engine'!C29*12,D78&gt;0.5,D78&gt;E78),1,0)</f>
      </c>
    </row>
    <row r="79" spans="2:10" x14ac:dyDescent="0.25">
      <c r="B79" s="67">
        <f>B78+1</f>
      </c>
      <c r="C79" s="68">
        <f>EDATE($C$7,B79)</f>
      </c>
      <c r="D79" s="69">
        <f>H78</f>
      </c>
      <c r="E79" s="69">
        <f>I78</f>
      </c>
      <c r="F79" s="69">
        <f>IF(J79=1,MAX(0,D79-E79)*'1. Offset Engine'!C28/100/12,0)</f>
      </c>
      <c r="G79" s="69">
        <f>IF(J79=1,MAX(0,MIN('1. Offset Engine'!$F$7-F79,D79)),0)</f>
      </c>
      <c r="H79" s="69">
        <f>IF(J79=1,MAX(0,D79-G79),0)</f>
      </c>
      <c r="I79" s="69">
        <f>IF(J79=1,E79+'1. Offset Engine'!B24,E79)</f>
      </c>
      <c r="J79" s="70">
        <f>IF(AND(B79&lt;='1. Offset Engine'!C29*12,D79&gt;0.5,D79&gt;E79),1,0)</f>
      </c>
    </row>
    <row r="80" spans="2:10" x14ac:dyDescent="0.25">
      <c r="B80" s="63">
        <f>B79+1</f>
      </c>
      <c r="C80" s="64">
        <f>EDATE($C$7,B80)</f>
      </c>
      <c r="D80" s="65">
        <f>H79</f>
      </c>
      <c r="E80" s="65">
        <f>I79</f>
      </c>
      <c r="F80" s="65">
        <f>IF(J80=1,MAX(0,D80-E80)*'1. Offset Engine'!C28/100/12,0)</f>
      </c>
      <c r="G80" s="65">
        <f>IF(J80=1,MAX(0,MIN('1. Offset Engine'!$F$7-F80,D80)),0)</f>
      </c>
      <c r="H80" s="65">
        <f>IF(J80=1,MAX(0,D80-G80),0)</f>
      </c>
      <c r="I80" s="65">
        <f>IF(J80=1,E80+'1. Offset Engine'!B24,E80)</f>
      </c>
      <c r="J80" s="66">
        <f>IF(AND(B80&lt;='1. Offset Engine'!C29*12,D80&gt;0.5,D80&gt;E80),1,0)</f>
      </c>
    </row>
    <row r="81" spans="2:10" x14ac:dyDescent="0.25">
      <c r="B81" s="67">
        <f>B80+1</f>
      </c>
      <c r="C81" s="68">
        <f>EDATE($C$7,B81)</f>
      </c>
      <c r="D81" s="69">
        <f>H80</f>
      </c>
      <c r="E81" s="69">
        <f>I80</f>
      </c>
      <c r="F81" s="69">
        <f>IF(J81=1,MAX(0,D81-E81)*'1. Offset Engine'!C28/100/12,0)</f>
      </c>
      <c r="G81" s="69">
        <f>IF(J81=1,MAX(0,MIN('1. Offset Engine'!$F$7-F81,D81)),0)</f>
      </c>
      <c r="H81" s="69">
        <f>IF(J81=1,MAX(0,D81-G81),0)</f>
      </c>
      <c r="I81" s="69">
        <f>IF(J81=1,E81+'1. Offset Engine'!B24,E81)</f>
      </c>
      <c r="J81" s="70">
        <f>IF(AND(B81&lt;='1. Offset Engine'!C29*12,D81&gt;0.5,D81&gt;E81),1,0)</f>
      </c>
    </row>
    <row r="82" spans="2:10" x14ac:dyDescent="0.25">
      <c r="B82" s="63">
        <f>B81+1</f>
      </c>
      <c r="C82" s="64">
        <f>EDATE($C$7,B82)</f>
      </c>
      <c r="D82" s="65">
        <f>H81</f>
      </c>
      <c r="E82" s="65">
        <f>I81</f>
      </c>
      <c r="F82" s="65">
        <f>IF(J82=1,MAX(0,D82-E82)*'1. Offset Engine'!C28/100/12,0)</f>
      </c>
      <c r="G82" s="65">
        <f>IF(J82=1,MAX(0,MIN('1. Offset Engine'!$F$7-F82,D82)),0)</f>
      </c>
      <c r="H82" s="65">
        <f>IF(J82=1,MAX(0,D82-G82),0)</f>
      </c>
      <c r="I82" s="65">
        <f>IF(J82=1,E82+'1. Offset Engine'!B24,E82)</f>
      </c>
      <c r="J82" s="66">
        <f>IF(AND(B82&lt;='1. Offset Engine'!C29*12,D82&gt;0.5,D82&gt;E82),1,0)</f>
      </c>
    </row>
    <row r="83" spans="2:10" x14ac:dyDescent="0.25">
      <c r="B83" s="67">
        <f>B82+1</f>
      </c>
      <c r="C83" s="68">
        <f>EDATE($C$7,B83)</f>
      </c>
      <c r="D83" s="69">
        <f>H82</f>
      </c>
      <c r="E83" s="69">
        <f>I82</f>
      </c>
      <c r="F83" s="69">
        <f>IF(J83=1,MAX(0,D83-E83)*'1. Offset Engine'!C28/100/12,0)</f>
      </c>
      <c r="G83" s="69">
        <f>IF(J83=1,MAX(0,MIN('1. Offset Engine'!$F$7-F83,D83)),0)</f>
      </c>
      <c r="H83" s="69">
        <f>IF(J83=1,MAX(0,D83-G83),0)</f>
      </c>
      <c r="I83" s="69">
        <f>IF(J83=1,E83+'1. Offset Engine'!B24,E83)</f>
      </c>
      <c r="J83" s="70">
        <f>IF(AND(B83&lt;='1. Offset Engine'!C29*12,D83&gt;0.5,D83&gt;E83),1,0)</f>
      </c>
    </row>
    <row r="84" spans="2:10" x14ac:dyDescent="0.25">
      <c r="B84" s="63">
        <f>B83+1</f>
      </c>
      <c r="C84" s="64">
        <f>EDATE($C$7,B84)</f>
      </c>
      <c r="D84" s="65">
        <f>H83</f>
      </c>
      <c r="E84" s="65">
        <f>I83</f>
      </c>
      <c r="F84" s="65">
        <f>IF(J84=1,MAX(0,D84-E84)*'1. Offset Engine'!C28/100/12,0)</f>
      </c>
      <c r="G84" s="65">
        <f>IF(J84=1,MAX(0,MIN('1. Offset Engine'!$F$7-F84,D84)),0)</f>
      </c>
      <c r="H84" s="65">
        <f>IF(J84=1,MAX(0,D84-G84),0)</f>
      </c>
      <c r="I84" s="65">
        <f>IF(J84=1,E84+'1. Offset Engine'!B24,E84)</f>
      </c>
      <c r="J84" s="66">
        <f>IF(AND(B84&lt;='1. Offset Engine'!C29*12,D84&gt;0.5,D84&gt;E84),1,0)</f>
      </c>
    </row>
    <row r="85" spans="2:10" x14ac:dyDescent="0.25">
      <c r="B85" s="67">
        <f>B84+1</f>
      </c>
      <c r="C85" s="68">
        <f>EDATE($C$7,B85)</f>
      </c>
      <c r="D85" s="69">
        <f>H84</f>
      </c>
      <c r="E85" s="69">
        <f>I84</f>
      </c>
      <c r="F85" s="69">
        <f>IF(J85=1,MAX(0,D85-E85)*'1. Offset Engine'!C28/100/12,0)</f>
      </c>
      <c r="G85" s="69">
        <f>IF(J85=1,MAX(0,MIN('1. Offset Engine'!$F$7-F85,D85)),0)</f>
      </c>
      <c r="H85" s="69">
        <f>IF(J85=1,MAX(0,D85-G85),0)</f>
      </c>
      <c r="I85" s="69">
        <f>IF(J85=1,E85+'1. Offset Engine'!B24,E85)</f>
      </c>
      <c r="J85" s="70">
        <f>IF(AND(B85&lt;='1. Offset Engine'!C29*12,D85&gt;0.5,D85&gt;E85),1,0)</f>
      </c>
    </row>
    <row r="86" spans="2:10" x14ac:dyDescent="0.25">
      <c r="B86" s="63">
        <f>B85+1</f>
      </c>
      <c r="C86" s="64">
        <f>EDATE($C$7,B86)</f>
      </c>
      <c r="D86" s="65">
        <f>H85</f>
      </c>
      <c r="E86" s="65">
        <f>I85</f>
      </c>
      <c r="F86" s="65">
        <f>IF(J86=1,MAX(0,D86-E86)*'1. Offset Engine'!C28/100/12,0)</f>
      </c>
      <c r="G86" s="65">
        <f>IF(J86=1,MAX(0,MIN('1. Offset Engine'!$F$7-F86,D86)),0)</f>
      </c>
      <c r="H86" s="65">
        <f>IF(J86=1,MAX(0,D86-G86),0)</f>
      </c>
      <c r="I86" s="65">
        <f>IF(J86=1,E86+'1. Offset Engine'!B24,E86)</f>
      </c>
      <c r="J86" s="66">
        <f>IF(AND(B86&lt;='1. Offset Engine'!C29*12,D86&gt;0.5,D86&gt;E86),1,0)</f>
      </c>
    </row>
    <row r="87" spans="2:10" x14ac:dyDescent="0.25">
      <c r="B87" s="67">
        <f>B86+1</f>
      </c>
      <c r="C87" s="68">
        <f>EDATE($C$7,B87)</f>
      </c>
      <c r="D87" s="69">
        <f>H86</f>
      </c>
      <c r="E87" s="69">
        <f>I86</f>
      </c>
      <c r="F87" s="69">
        <f>IF(J87=1,MAX(0,D87-E87)*'1. Offset Engine'!C28/100/12,0)</f>
      </c>
      <c r="G87" s="69">
        <f>IF(J87=1,MAX(0,MIN('1. Offset Engine'!$F$7-F87,D87)),0)</f>
      </c>
      <c r="H87" s="69">
        <f>IF(J87=1,MAX(0,D87-G87),0)</f>
      </c>
      <c r="I87" s="69">
        <f>IF(J87=1,E87+'1. Offset Engine'!B24,E87)</f>
      </c>
      <c r="J87" s="70">
        <f>IF(AND(B87&lt;='1. Offset Engine'!C29*12,D87&gt;0.5,D87&gt;E87),1,0)</f>
      </c>
    </row>
    <row r="88" spans="2:10" x14ac:dyDescent="0.25">
      <c r="B88" s="63">
        <f>B87+1</f>
      </c>
      <c r="C88" s="64">
        <f>EDATE($C$7,B88)</f>
      </c>
      <c r="D88" s="65">
        <f>H87</f>
      </c>
      <c r="E88" s="65">
        <f>I87</f>
      </c>
      <c r="F88" s="65">
        <f>IF(J88=1,MAX(0,D88-E88)*'1. Offset Engine'!C28/100/12,0)</f>
      </c>
      <c r="G88" s="65">
        <f>IF(J88=1,MAX(0,MIN('1. Offset Engine'!$F$7-F88,D88)),0)</f>
      </c>
      <c r="H88" s="65">
        <f>IF(J88=1,MAX(0,D88-G88),0)</f>
      </c>
      <c r="I88" s="65">
        <f>IF(J88=1,E88+'1. Offset Engine'!B24,E88)</f>
      </c>
      <c r="J88" s="66">
        <f>IF(AND(B88&lt;='1. Offset Engine'!C29*12,D88&gt;0.5,D88&gt;E88),1,0)</f>
      </c>
    </row>
    <row r="89" spans="2:10" x14ac:dyDescent="0.25">
      <c r="B89" s="67">
        <f>B88+1</f>
      </c>
      <c r="C89" s="68">
        <f>EDATE($C$7,B89)</f>
      </c>
      <c r="D89" s="69">
        <f>H88</f>
      </c>
      <c r="E89" s="69">
        <f>I88</f>
      </c>
      <c r="F89" s="69">
        <f>IF(J89=1,MAX(0,D89-E89)*'1. Offset Engine'!C28/100/12,0)</f>
      </c>
      <c r="G89" s="69">
        <f>IF(J89=1,MAX(0,MIN('1. Offset Engine'!$F$7-F89,D89)),0)</f>
      </c>
      <c r="H89" s="69">
        <f>IF(J89=1,MAX(0,D89-G89),0)</f>
      </c>
      <c r="I89" s="69">
        <f>IF(J89=1,E89+'1. Offset Engine'!B24,E89)</f>
      </c>
      <c r="J89" s="70">
        <f>IF(AND(B89&lt;='1. Offset Engine'!C29*12,D89&gt;0.5,D89&gt;E89),1,0)</f>
      </c>
    </row>
    <row r="90" spans="2:10" x14ac:dyDescent="0.25">
      <c r="B90" s="63">
        <f>B89+1</f>
      </c>
      <c r="C90" s="64">
        <f>EDATE($C$7,B90)</f>
      </c>
      <c r="D90" s="65">
        <f>H89</f>
      </c>
      <c r="E90" s="65">
        <f>I89</f>
      </c>
      <c r="F90" s="65">
        <f>IF(J90=1,MAX(0,D90-E90)*'1. Offset Engine'!C28/100/12,0)</f>
      </c>
      <c r="G90" s="65">
        <f>IF(J90=1,MAX(0,MIN('1. Offset Engine'!$F$7-F90,D90)),0)</f>
      </c>
      <c r="H90" s="65">
        <f>IF(J90=1,MAX(0,D90-G90),0)</f>
      </c>
      <c r="I90" s="65">
        <f>IF(J90=1,E90+'1. Offset Engine'!B24,E90)</f>
      </c>
      <c r="J90" s="66">
        <f>IF(AND(B90&lt;='1. Offset Engine'!C29*12,D90&gt;0.5,D90&gt;E90),1,0)</f>
      </c>
    </row>
    <row r="91" spans="2:10" x14ac:dyDescent="0.25">
      <c r="B91" s="67">
        <f>B90+1</f>
      </c>
      <c r="C91" s="68">
        <f>EDATE($C$7,B91)</f>
      </c>
      <c r="D91" s="69">
        <f>H90</f>
      </c>
      <c r="E91" s="69">
        <f>I90</f>
      </c>
      <c r="F91" s="69">
        <f>IF(J91=1,MAX(0,D91-E91)*'1. Offset Engine'!C28/100/12,0)</f>
      </c>
      <c r="G91" s="69">
        <f>IF(J91=1,MAX(0,MIN('1. Offset Engine'!$F$7-F91,D91)),0)</f>
      </c>
      <c r="H91" s="69">
        <f>IF(J91=1,MAX(0,D91-G91),0)</f>
      </c>
      <c r="I91" s="69">
        <f>IF(J91=1,E91+'1. Offset Engine'!B24,E91)</f>
      </c>
      <c r="J91" s="70">
        <f>IF(AND(B91&lt;='1. Offset Engine'!C29*12,D91&gt;0.5,D91&gt;E91),1,0)</f>
      </c>
    </row>
    <row r="92" spans="2:10" x14ac:dyDescent="0.25">
      <c r="B92" s="63">
        <f>B91+1</f>
      </c>
      <c r="C92" s="64">
        <f>EDATE($C$7,B92)</f>
      </c>
      <c r="D92" s="65">
        <f>H91</f>
      </c>
      <c r="E92" s="65">
        <f>I91</f>
      </c>
      <c r="F92" s="65">
        <f>IF(J92=1,MAX(0,D92-E92)*'1. Offset Engine'!C28/100/12,0)</f>
      </c>
      <c r="G92" s="65">
        <f>IF(J92=1,MAX(0,MIN('1. Offset Engine'!$F$7-F92,D92)),0)</f>
      </c>
      <c r="H92" s="65">
        <f>IF(J92=1,MAX(0,D92-G92),0)</f>
      </c>
      <c r="I92" s="65">
        <f>IF(J92=1,E92+'1. Offset Engine'!B24,E92)</f>
      </c>
      <c r="J92" s="66">
        <f>IF(AND(B92&lt;='1. Offset Engine'!C29*12,D92&gt;0.5,D92&gt;E92),1,0)</f>
      </c>
    </row>
    <row r="93" spans="2:10" x14ac:dyDescent="0.25">
      <c r="B93" s="67">
        <f>B92+1</f>
      </c>
      <c r="C93" s="68">
        <f>EDATE($C$7,B93)</f>
      </c>
      <c r="D93" s="69">
        <f>H92</f>
      </c>
      <c r="E93" s="69">
        <f>I92</f>
      </c>
      <c r="F93" s="69">
        <f>IF(J93=1,MAX(0,D93-E93)*'1. Offset Engine'!C28/100/12,0)</f>
      </c>
      <c r="G93" s="69">
        <f>IF(J93=1,MAX(0,MIN('1. Offset Engine'!$F$7-F93,D93)),0)</f>
      </c>
      <c r="H93" s="69">
        <f>IF(J93=1,MAX(0,D93-G93),0)</f>
      </c>
      <c r="I93" s="69">
        <f>IF(J93=1,E93+'1. Offset Engine'!B24,E93)</f>
      </c>
      <c r="J93" s="70">
        <f>IF(AND(B93&lt;='1. Offset Engine'!C29*12,D93&gt;0.5,D93&gt;E93),1,0)</f>
      </c>
    </row>
    <row r="94" spans="2:10" x14ac:dyDescent="0.25">
      <c r="B94" s="63">
        <f>B93+1</f>
      </c>
      <c r="C94" s="64">
        <f>EDATE($C$7,B94)</f>
      </c>
      <c r="D94" s="65">
        <f>H93</f>
      </c>
      <c r="E94" s="65">
        <f>I93</f>
      </c>
      <c r="F94" s="65">
        <f>IF(J94=1,MAX(0,D94-E94)*'1. Offset Engine'!C28/100/12,0)</f>
      </c>
      <c r="G94" s="65">
        <f>IF(J94=1,MAX(0,MIN('1. Offset Engine'!$F$7-F94,D94)),0)</f>
      </c>
      <c r="H94" s="65">
        <f>IF(J94=1,MAX(0,D94-G94),0)</f>
      </c>
      <c r="I94" s="65">
        <f>IF(J94=1,E94+'1. Offset Engine'!B24,E94)</f>
      </c>
      <c r="J94" s="66">
        <f>IF(AND(B94&lt;='1. Offset Engine'!C29*12,D94&gt;0.5,D94&gt;E94),1,0)</f>
      </c>
    </row>
    <row r="95" spans="2:10" x14ac:dyDescent="0.25">
      <c r="B95" s="67">
        <f>B94+1</f>
      </c>
      <c r="C95" s="68">
        <f>EDATE($C$7,B95)</f>
      </c>
      <c r="D95" s="69">
        <f>H94</f>
      </c>
      <c r="E95" s="69">
        <f>I94</f>
      </c>
      <c r="F95" s="69">
        <f>IF(J95=1,MAX(0,D95-E95)*'1. Offset Engine'!C28/100/12,0)</f>
      </c>
      <c r="G95" s="69">
        <f>IF(J95=1,MAX(0,MIN('1. Offset Engine'!$F$7-F95,D95)),0)</f>
      </c>
      <c r="H95" s="69">
        <f>IF(J95=1,MAX(0,D95-G95),0)</f>
      </c>
      <c r="I95" s="69">
        <f>IF(J95=1,E95+'1. Offset Engine'!B24,E95)</f>
      </c>
      <c r="J95" s="70">
        <f>IF(AND(B95&lt;='1. Offset Engine'!C29*12,D95&gt;0.5,D95&gt;E95),1,0)</f>
      </c>
    </row>
    <row r="96" spans="2:10" x14ac:dyDescent="0.25">
      <c r="B96" s="63">
        <f>B95+1</f>
      </c>
      <c r="C96" s="64">
        <f>EDATE($C$7,B96)</f>
      </c>
      <c r="D96" s="65">
        <f>H95</f>
      </c>
      <c r="E96" s="65">
        <f>I95</f>
      </c>
      <c r="F96" s="65">
        <f>IF(J96=1,MAX(0,D96-E96)*'1. Offset Engine'!C28/100/12,0)</f>
      </c>
      <c r="G96" s="65">
        <f>IF(J96=1,MAX(0,MIN('1. Offset Engine'!$F$7-F96,D96)),0)</f>
      </c>
      <c r="H96" s="65">
        <f>IF(J96=1,MAX(0,D96-G96),0)</f>
      </c>
      <c r="I96" s="65">
        <f>IF(J96=1,E96+'1. Offset Engine'!B24,E96)</f>
      </c>
      <c r="J96" s="66">
        <f>IF(AND(B96&lt;='1. Offset Engine'!C29*12,D96&gt;0.5,D96&gt;E96),1,0)</f>
      </c>
    </row>
    <row r="97" spans="2:10" x14ac:dyDescent="0.25">
      <c r="B97" s="67">
        <f>B96+1</f>
      </c>
      <c r="C97" s="68">
        <f>EDATE($C$7,B97)</f>
      </c>
      <c r="D97" s="69">
        <f>H96</f>
      </c>
      <c r="E97" s="69">
        <f>I96</f>
      </c>
      <c r="F97" s="69">
        <f>IF(J97=1,MAX(0,D97-E97)*'1. Offset Engine'!C28/100/12,0)</f>
      </c>
      <c r="G97" s="69">
        <f>IF(J97=1,MAX(0,MIN('1. Offset Engine'!$F$7-F97,D97)),0)</f>
      </c>
      <c r="H97" s="69">
        <f>IF(J97=1,MAX(0,D97-G97),0)</f>
      </c>
      <c r="I97" s="69">
        <f>IF(J97=1,E97+'1. Offset Engine'!B24,E97)</f>
      </c>
      <c r="J97" s="70">
        <f>IF(AND(B97&lt;='1. Offset Engine'!C29*12,D97&gt;0.5,D97&gt;E97),1,0)</f>
      </c>
    </row>
    <row r="98" spans="2:10" x14ac:dyDescent="0.25">
      <c r="B98" s="63">
        <f>B97+1</f>
      </c>
      <c r="C98" s="64">
        <f>EDATE($C$7,B98)</f>
      </c>
      <c r="D98" s="65">
        <f>H97</f>
      </c>
      <c r="E98" s="65">
        <f>I97</f>
      </c>
      <c r="F98" s="65">
        <f>IF(J98=1,MAX(0,D98-E98)*'1. Offset Engine'!C28/100/12,0)</f>
      </c>
      <c r="G98" s="65">
        <f>IF(J98=1,MAX(0,MIN('1. Offset Engine'!$F$7-F98,D98)),0)</f>
      </c>
      <c r="H98" s="65">
        <f>IF(J98=1,MAX(0,D98-G98),0)</f>
      </c>
      <c r="I98" s="65">
        <f>IF(J98=1,E98+'1. Offset Engine'!B24,E98)</f>
      </c>
      <c r="J98" s="66">
        <f>IF(AND(B98&lt;='1. Offset Engine'!C29*12,D98&gt;0.5,D98&gt;E98),1,0)</f>
      </c>
    </row>
    <row r="99" spans="2:10" x14ac:dyDescent="0.25">
      <c r="B99" s="67">
        <f>B98+1</f>
      </c>
      <c r="C99" s="68">
        <f>EDATE($C$7,B99)</f>
      </c>
      <c r="D99" s="69">
        <f>H98</f>
      </c>
      <c r="E99" s="69">
        <f>I98</f>
      </c>
      <c r="F99" s="69">
        <f>IF(J99=1,MAX(0,D99-E99)*'1. Offset Engine'!C28/100/12,0)</f>
      </c>
      <c r="G99" s="69">
        <f>IF(J99=1,MAX(0,MIN('1. Offset Engine'!$F$7-F99,D99)),0)</f>
      </c>
      <c r="H99" s="69">
        <f>IF(J99=1,MAX(0,D99-G99),0)</f>
      </c>
      <c r="I99" s="69">
        <f>IF(J99=1,E99+'1. Offset Engine'!B24,E99)</f>
      </c>
      <c r="J99" s="70">
        <f>IF(AND(B99&lt;='1. Offset Engine'!C29*12,D99&gt;0.5,D99&gt;E99),1,0)</f>
      </c>
    </row>
    <row r="100" spans="2:10" x14ac:dyDescent="0.25">
      <c r="B100" s="63">
        <f>B99+1</f>
      </c>
      <c r="C100" s="64">
        <f>EDATE($C$7,B100)</f>
      </c>
      <c r="D100" s="65">
        <f>H99</f>
      </c>
      <c r="E100" s="65">
        <f>I99</f>
      </c>
      <c r="F100" s="65">
        <f>IF(J100=1,MAX(0,D100-E100)*'1. Offset Engine'!C28/100/12,0)</f>
      </c>
      <c r="G100" s="65">
        <f>IF(J100=1,MAX(0,MIN('1. Offset Engine'!$F$7-F100,D100)),0)</f>
      </c>
      <c r="H100" s="65">
        <f>IF(J100=1,MAX(0,D100-G100),0)</f>
      </c>
      <c r="I100" s="65">
        <f>IF(J100=1,E100+'1. Offset Engine'!B24,E100)</f>
      </c>
      <c r="J100" s="66">
        <f>IF(AND(B100&lt;='1. Offset Engine'!C29*12,D100&gt;0.5,D100&gt;E100),1,0)</f>
      </c>
    </row>
    <row r="101" spans="2:10" x14ac:dyDescent="0.25">
      <c r="B101" s="67">
        <f>B100+1</f>
      </c>
      <c r="C101" s="68">
        <f>EDATE($C$7,B101)</f>
      </c>
      <c r="D101" s="69">
        <f>H100</f>
      </c>
      <c r="E101" s="69">
        <f>I100</f>
      </c>
      <c r="F101" s="69">
        <f>IF(J101=1,MAX(0,D101-E101)*'1. Offset Engine'!C28/100/12,0)</f>
      </c>
      <c r="G101" s="69">
        <f>IF(J101=1,MAX(0,MIN('1. Offset Engine'!$F$7-F101,D101)),0)</f>
      </c>
      <c r="H101" s="69">
        <f>IF(J101=1,MAX(0,D101-G101),0)</f>
      </c>
      <c r="I101" s="69">
        <f>IF(J101=1,E101+'1. Offset Engine'!B24,E101)</f>
      </c>
      <c r="J101" s="70">
        <f>IF(AND(B101&lt;='1. Offset Engine'!C29*12,D101&gt;0.5,D101&gt;E101),1,0)</f>
      </c>
    </row>
    <row r="102" spans="2:10" x14ac:dyDescent="0.25">
      <c r="B102" s="63">
        <f>B101+1</f>
      </c>
      <c r="C102" s="64">
        <f>EDATE($C$7,B102)</f>
      </c>
      <c r="D102" s="65">
        <f>H101</f>
      </c>
      <c r="E102" s="65">
        <f>I101</f>
      </c>
      <c r="F102" s="65">
        <f>IF(J102=1,MAX(0,D102-E102)*'1. Offset Engine'!C28/100/12,0)</f>
      </c>
      <c r="G102" s="65">
        <f>IF(J102=1,MAX(0,MIN('1. Offset Engine'!$F$7-F102,D102)),0)</f>
      </c>
      <c r="H102" s="65">
        <f>IF(J102=1,MAX(0,D102-G102),0)</f>
      </c>
      <c r="I102" s="65">
        <f>IF(J102=1,E102+'1. Offset Engine'!B24,E102)</f>
      </c>
      <c r="J102" s="66">
        <f>IF(AND(B102&lt;='1. Offset Engine'!C29*12,D102&gt;0.5,D102&gt;E102),1,0)</f>
      </c>
    </row>
    <row r="103" spans="2:10" x14ac:dyDescent="0.25">
      <c r="B103" s="67">
        <f>B102+1</f>
      </c>
      <c r="C103" s="68">
        <f>EDATE($C$7,B103)</f>
      </c>
      <c r="D103" s="69">
        <f>H102</f>
      </c>
      <c r="E103" s="69">
        <f>I102</f>
      </c>
      <c r="F103" s="69">
        <f>IF(J103=1,MAX(0,D103-E103)*'1. Offset Engine'!C28/100/12,0)</f>
      </c>
      <c r="G103" s="69">
        <f>IF(J103=1,MAX(0,MIN('1. Offset Engine'!$F$7-F103,D103)),0)</f>
      </c>
      <c r="H103" s="69">
        <f>IF(J103=1,MAX(0,D103-G103),0)</f>
      </c>
      <c r="I103" s="69">
        <f>IF(J103=1,E103+'1. Offset Engine'!B24,E103)</f>
      </c>
      <c r="J103" s="70">
        <f>IF(AND(B103&lt;='1. Offset Engine'!C29*12,D103&gt;0.5,D103&gt;E103),1,0)</f>
      </c>
    </row>
    <row r="104" spans="2:10" x14ac:dyDescent="0.25">
      <c r="B104" s="63">
        <f>B103+1</f>
      </c>
      <c r="C104" s="64">
        <f>EDATE($C$7,B104)</f>
      </c>
      <c r="D104" s="65">
        <f>H103</f>
      </c>
      <c r="E104" s="65">
        <f>I103</f>
      </c>
      <c r="F104" s="65">
        <f>IF(J104=1,MAX(0,D104-E104)*'1. Offset Engine'!C28/100/12,0)</f>
      </c>
      <c r="G104" s="65">
        <f>IF(J104=1,MAX(0,MIN('1. Offset Engine'!$F$7-F104,D104)),0)</f>
      </c>
      <c r="H104" s="65">
        <f>IF(J104=1,MAX(0,D104-G104),0)</f>
      </c>
      <c r="I104" s="65">
        <f>IF(J104=1,E104+'1. Offset Engine'!B24,E104)</f>
      </c>
      <c r="J104" s="66">
        <f>IF(AND(B104&lt;='1. Offset Engine'!C29*12,D104&gt;0.5,D104&gt;E104),1,0)</f>
      </c>
    </row>
    <row r="105" spans="2:10" x14ac:dyDescent="0.25">
      <c r="B105" s="67">
        <f>B104+1</f>
      </c>
      <c r="C105" s="68">
        <f>EDATE($C$7,B105)</f>
      </c>
      <c r="D105" s="69">
        <f>H104</f>
      </c>
      <c r="E105" s="69">
        <f>I104</f>
      </c>
      <c r="F105" s="69">
        <f>IF(J105=1,MAX(0,D105-E105)*'1. Offset Engine'!C28/100/12,0)</f>
      </c>
      <c r="G105" s="69">
        <f>IF(J105=1,MAX(0,MIN('1. Offset Engine'!$F$7-F105,D105)),0)</f>
      </c>
      <c r="H105" s="69">
        <f>IF(J105=1,MAX(0,D105-G105),0)</f>
      </c>
      <c r="I105" s="69">
        <f>IF(J105=1,E105+'1. Offset Engine'!B24,E105)</f>
      </c>
      <c r="J105" s="70">
        <f>IF(AND(B105&lt;='1. Offset Engine'!C29*12,D105&gt;0.5,D105&gt;E105),1,0)</f>
      </c>
    </row>
    <row r="106" spans="2:10" x14ac:dyDescent="0.25">
      <c r="B106" s="63">
        <f>B105+1</f>
      </c>
      <c r="C106" s="64">
        <f>EDATE($C$7,B106)</f>
      </c>
      <c r="D106" s="65">
        <f>H105</f>
      </c>
      <c r="E106" s="65">
        <f>I105</f>
      </c>
      <c r="F106" s="65">
        <f>IF(J106=1,MAX(0,D106-E106)*'1. Offset Engine'!C28/100/12,0)</f>
      </c>
      <c r="G106" s="65">
        <f>IF(J106=1,MAX(0,MIN('1. Offset Engine'!$F$7-F106,D106)),0)</f>
      </c>
      <c r="H106" s="65">
        <f>IF(J106=1,MAX(0,D106-G106),0)</f>
      </c>
      <c r="I106" s="65">
        <f>IF(J106=1,E106+'1. Offset Engine'!B24,E106)</f>
      </c>
      <c r="J106" s="66">
        <f>IF(AND(B106&lt;='1. Offset Engine'!C29*12,D106&gt;0.5,D106&gt;E106),1,0)</f>
      </c>
    </row>
    <row r="107" spans="2:10" x14ac:dyDescent="0.25">
      <c r="B107" s="67">
        <f>B106+1</f>
      </c>
      <c r="C107" s="68">
        <f>EDATE($C$7,B107)</f>
      </c>
      <c r="D107" s="69">
        <f>H106</f>
      </c>
      <c r="E107" s="69">
        <f>I106</f>
      </c>
      <c r="F107" s="69">
        <f>IF(J107=1,MAX(0,D107-E107)*'1. Offset Engine'!C28/100/12,0)</f>
      </c>
      <c r="G107" s="69">
        <f>IF(J107=1,MAX(0,MIN('1. Offset Engine'!$F$7-F107,D107)),0)</f>
      </c>
      <c r="H107" s="69">
        <f>IF(J107=1,MAX(0,D107-G107),0)</f>
      </c>
      <c r="I107" s="69">
        <f>IF(J107=1,E107+'1. Offset Engine'!B24,E107)</f>
      </c>
      <c r="J107" s="70">
        <f>IF(AND(B107&lt;='1. Offset Engine'!C29*12,D107&gt;0.5,D107&gt;E107),1,0)</f>
      </c>
    </row>
    <row r="108" spans="2:10" x14ac:dyDescent="0.25">
      <c r="B108" s="63">
        <f>B107+1</f>
      </c>
      <c r="C108" s="64">
        <f>EDATE($C$7,B108)</f>
      </c>
      <c r="D108" s="65">
        <f>H107</f>
      </c>
      <c r="E108" s="65">
        <f>I107</f>
      </c>
      <c r="F108" s="65">
        <f>IF(J108=1,MAX(0,D108-E108)*'1. Offset Engine'!C28/100/12,0)</f>
      </c>
      <c r="G108" s="65">
        <f>IF(J108=1,MAX(0,MIN('1. Offset Engine'!$F$7-F108,D108)),0)</f>
      </c>
      <c r="H108" s="65">
        <f>IF(J108=1,MAX(0,D108-G108),0)</f>
      </c>
      <c r="I108" s="65">
        <f>IF(J108=1,E108+'1. Offset Engine'!B24,E108)</f>
      </c>
      <c r="J108" s="66">
        <f>IF(AND(B108&lt;='1. Offset Engine'!C29*12,D108&gt;0.5,D108&gt;E108),1,0)</f>
      </c>
    </row>
    <row r="109" spans="2:10" x14ac:dyDescent="0.25">
      <c r="B109" s="67">
        <f>B108+1</f>
      </c>
      <c r="C109" s="68">
        <f>EDATE($C$7,B109)</f>
      </c>
      <c r="D109" s="69">
        <f>H108</f>
      </c>
      <c r="E109" s="69">
        <f>I108</f>
      </c>
      <c r="F109" s="69">
        <f>IF(J109=1,MAX(0,D109-E109)*'1. Offset Engine'!C28/100/12,0)</f>
      </c>
      <c r="G109" s="69">
        <f>IF(J109=1,MAX(0,MIN('1. Offset Engine'!$F$7-F109,D109)),0)</f>
      </c>
      <c r="H109" s="69">
        <f>IF(J109=1,MAX(0,D109-G109),0)</f>
      </c>
      <c r="I109" s="69">
        <f>IF(J109=1,E109+'1. Offset Engine'!B24,E109)</f>
      </c>
      <c r="J109" s="70">
        <f>IF(AND(B109&lt;='1. Offset Engine'!C29*12,D109&gt;0.5,D109&gt;E109),1,0)</f>
      </c>
    </row>
    <row r="110" spans="2:10" x14ac:dyDescent="0.25">
      <c r="B110" s="63">
        <f>B109+1</f>
      </c>
      <c r="C110" s="64">
        <f>EDATE($C$7,B110)</f>
      </c>
      <c r="D110" s="65">
        <f>H109</f>
      </c>
      <c r="E110" s="65">
        <f>I109</f>
      </c>
      <c r="F110" s="65">
        <f>IF(J110=1,MAX(0,D110-E110)*'1. Offset Engine'!C28/100/12,0)</f>
      </c>
      <c r="G110" s="65">
        <f>IF(J110=1,MAX(0,MIN('1. Offset Engine'!$F$7-F110,D110)),0)</f>
      </c>
      <c r="H110" s="65">
        <f>IF(J110=1,MAX(0,D110-G110),0)</f>
      </c>
      <c r="I110" s="65">
        <f>IF(J110=1,E110+'1. Offset Engine'!B24,E110)</f>
      </c>
      <c r="J110" s="66">
        <f>IF(AND(B110&lt;='1. Offset Engine'!C29*12,D110&gt;0.5,D110&gt;E110),1,0)</f>
      </c>
    </row>
    <row r="111" spans="2:10" x14ac:dyDescent="0.25">
      <c r="B111" s="67">
        <f>B110+1</f>
      </c>
      <c r="C111" s="68">
        <f>EDATE($C$7,B111)</f>
      </c>
      <c r="D111" s="69">
        <f>H110</f>
      </c>
      <c r="E111" s="69">
        <f>I110</f>
      </c>
      <c r="F111" s="69">
        <f>IF(J111=1,MAX(0,D111-E111)*'1. Offset Engine'!C28/100/12,0)</f>
      </c>
      <c r="G111" s="69">
        <f>IF(J111=1,MAX(0,MIN('1. Offset Engine'!$F$7-F111,D111)),0)</f>
      </c>
      <c r="H111" s="69">
        <f>IF(J111=1,MAX(0,D111-G111),0)</f>
      </c>
      <c r="I111" s="69">
        <f>IF(J111=1,E111+'1. Offset Engine'!B24,E111)</f>
      </c>
      <c r="J111" s="70">
        <f>IF(AND(B111&lt;='1. Offset Engine'!C29*12,D111&gt;0.5,D111&gt;E111),1,0)</f>
      </c>
    </row>
    <row r="112" spans="2:10" x14ac:dyDescent="0.25">
      <c r="B112" s="63">
        <f>B111+1</f>
      </c>
      <c r="C112" s="64">
        <f>EDATE($C$7,B112)</f>
      </c>
      <c r="D112" s="65">
        <f>H111</f>
      </c>
      <c r="E112" s="65">
        <f>I111</f>
      </c>
      <c r="F112" s="65">
        <f>IF(J112=1,MAX(0,D112-E112)*'1. Offset Engine'!C28/100/12,0)</f>
      </c>
      <c r="G112" s="65">
        <f>IF(J112=1,MAX(0,MIN('1. Offset Engine'!$F$7-F112,D112)),0)</f>
      </c>
      <c r="H112" s="65">
        <f>IF(J112=1,MAX(0,D112-G112),0)</f>
      </c>
      <c r="I112" s="65">
        <f>IF(J112=1,E112+'1. Offset Engine'!B24,E112)</f>
      </c>
      <c r="J112" s="66">
        <f>IF(AND(B112&lt;='1. Offset Engine'!C29*12,D112&gt;0.5,D112&gt;E112),1,0)</f>
      </c>
    </row>
    <row r="113" spans="2:10" x14ac:dyDescent="0.25">
      <c r="B113" s="67">
        <f>B112+1</f>
      </c>
      <c r="C113" s="68">
        <f>EDATE($C$7,B113)</f>
      </c>
      <c r="D113" s="69">
        <f>H112</f>
      </c>
      <c r="E113" s="69">
        <f>I112</f>
      </c>
      <c r="F113" s="69">
        <f>IF(J113=1,MAX(0,D113-E113)*'1. Offset Engine'!C28/100/12,0)</f>
      </c>
      <c r="G113" s="69">
        <f>IF(J113=1,MAX(0,MIN('1. Offset Engine'!$F$7-F113,D113)),0)</f>
      </c>
      <c r="H113" s="69">
        <f>IF(J113=1,MAX(0,D113-G113),0)</f>
      </c>
      <c r="I113" s="69">
        <f>IF(J113=1,E113+'1. Offset Engine'!B24,E113)</f>
      </c>
      <c r="J113" s="70">
        <f>IF(AND(B113&lt;='1. Offset Engine'!C29*12,D113&gt;0.5,D113&gt;E113),1,0)</f>
      </c>
    </row>
    <row r="114" spans="2:10" x14ac:dyDescent="0.25">
      <c r="B114" s="63">
        <f>B113+1</f>
      </c>
      <c r="C114" s="64">
        <f>EDATE($C$7,B114)</f>
      </c>
      <c r="D114" s="65">
        <f>H113</f>
      </c>
      <c r="E114" s="65">
        <f>I113</f>
      </c>
      <c r="F114" s="65">
        <f>IF(J114=1,MAX(0,D114-E114)*'1. Offset Engine'!C28/100/12,0)</f>
      </c>
      <c r="G114" s="65">
        <f>IF(J114=1,MAX(0,MIN('1. Offset Engine'!$F$7-F114,D114)),0)</f>
      </c>
      <c r="H114" s="65">
        <f>IF(J114=1,MAX(0,D114-G114),0)</f>
      </c>
      <c r="I114" s="65">
        <f>IF(J114=1,E114+'1. Offset Engine'!B24,E114)</f>
      </c>
      <c r="J114" s="66">
        <f>IF(AND(B114&lt;='1. Offset Engine'!C29*12,D114&gt;0.5,D114&gt;E114),1,0)</f>
      </c>
    </row>
    <row r="115" spans="2:10" x14ac:dyDescent="0.25">
      <c r="B115" s="67">
        <f>B114+1</f>
      </c>
      <c r="C115" s="68">
        <f>EDATE($C$7,B115)</f>
      </c>
      <c r="D115" s="69">
        <f>H114</f>
      </c>
      <c r="E115" s="69">
        <f>I114</f>
      </c>
      <c r="F115" s="69">
        <f>IF(J115=1,MAX(0,D115-E115)*'1. Offset Engine'!C28/100/12,0)</f>
      </c>
      <c r="G115" s="69">
        <f>IF(J115=1,MAX(0,MIN('1. Offset Engine'!$F$7-F115,D115)),0)</f>
      </c>
      <c r="H115" s="69">
        <f>IF(J115=1,MAX(0,D115-G115),0)</f>
      </c>
      <c r="I115" s="69">
        <f>IF(J115=1,E115+'1. Offset Engine'!B24,E115)</f>
      </c>
      <c r="J115" s="70">
        <f>IF(AND(B115&lt;='1. Offset Engine'!C29*12,D115&gt;0.5,D115&gt;E115),1,0)</f>
      </c>
    </row>
    <row r="116" spans="2:10" x14ac:dyDescent="0.25">
      <c r="B116" s="63">
        <f>B115+1</f>
      </c>
      <c r="C116" s="64">
        <f>EDATE($C$7,B116)</f>
      </c>
      <c r="D116" s="65">
        <f>H115</f>
      </c>
      <c r="E116" s="65">
        <f>I115</f>
      </c>
      <c r="F116" s="65">
        <f>IF(J116=1,MAX(0,D116-E116)*'1. Offset Engine'!C28/100/12,0)</f>
      </c>
      <c r="G116" s="65">
        <f>IF(J116=1,MAX(0,MIN('1. Offset Engine'!$F$7-F116,D116)),0)</f>
      </c>
      <c r="H116" s="65">
        <f>IF(J116=1,MAX(0,D116-G116),0)</f>
      </c>
      <c r="I116" s="65">
        <f>IF(J116=1,E116+'1. Offset Engine'!B24,E116)</f>
      </c>
      <c r="J116" s="66">
        <f>IF(AND(B116&lt;='1. Offset Engine'!C29*12,D116&gt;0.5,D116&gt;E116),1,0)</f>
      </c>
    </row>
    <row r="117" spans="2:10" x14ac:dyDescent="0.25">
      <c r="B117" s="67">
        <f>B116+1</f>
      </c>
      <c r="C117" s="68">
        <f>EDATE($C$7,B117)</f>
      </c>
      <c r="D117" s="69">
        <f>H116</f>
      </c>
      <c r="E117" s="69">
        <f>I116</f>
      </c>
      <c r="F117" s="69">
        <f>IF(J117=1,MAX(0,D117-E117)*'1. Offset Engine'!C28/100/12,0)</f>
      </c>
      <c r="G117" s="69">
        <f>IF(J117=1,MAX(0,MIN('1. Offset Engine'!$F$7-F117,D117)),0)</f>
      </c>
      <c r="H117" s="69">
        <f>IF(J117=1,MAX(0,D117-G117),0)</f>
      </c>
      <c r="I117" s="69">
        <f>IF(J117=1,E117+'1. Offset Engine'!B24,E117)</f>
      </c>
      <c r="J117" s="70">
        <f>IF(AND(B117&lt;='1. Offset Engine'!C29*12,D117&gt;0.5,D117&gt;E117),1,0)</f>
      </c>
    </row>
    <row r="118" spans="2:10" x14ac:dyDescent="0.25">
      <c r="B118" s="63">
        <f>B117+1</f>
      </c>
      <c r="C118" s="64">
        <f>EDATE($C$7,B118)</f>
      </c>
      <c r="D118" s="65">
        <f>H117</f>
      </c>
      <c r="E118" s="65">
        <f>I117</f>
      </c>
      <c r="F118" s="65">
        <f>IF(J118=1,MAX(0,D118-E118)*'1. Offset Engine'!C28/100/12,0)</f>
      </c>
      <c r="G118" s="65">
        <f>IF(J118=1,MAX(0,MIN('1. Offset Engine'!$F$7-F118,D118)),0)</f>
      </c>
      <c r="H118" s="65">
        <f>IF(J118=1,MAX(0,D118-G118),0)</f>
      </c>
      <c r="I118" s="65">
        <f>IF(J118=1,E118+'1. Offset Engine'!B24,E118)</f>
      </c>
      <c r="J118" s="66">
        <f>IF(AND(B118&lt;='1. Offset Engine'!C29*12,D118&gt;0.5,D118&gt;E118),1,0)</f>
      </c>
    </row>
    <row r="119" spans="2:10" x14ac:dyDescent="0.25">
      <c r="B119" s="67">
        <f>B118+1</f>
      </c>
      <c r="C119" s="68">
        <f>EDATE($C$7,B119)</f>
      </c>
      <c r="D119" s="69">
        <f>H118</f>
      </c>
      <c r="E119" s="69">
        <f>I118</f>
      </c>
      <c r="F119" s="69">
        <f>IF(J119=1,MAX(0,D119-E119)*'1. Offset Engine'!C28/100/12,0)</f>
      </c>
      <c r="G119" s="69">
        <f>IF(J119=1,MAX(0,MIN('1. Offset Engine'!$F$7-F119,D119)),0)</f>
      </c>
      <c r="H119" s="69">
        <f>IF(J119=1,MAX(0,D119-G119),0)</f>
      </c>
      <c r="I119" s="69">
        <f>IF(J119=1,E119+'1. Offset Engine'!B24,E119)</f>
      </c>
      <c r="J119" s="70">
        <f>IF(AND(B119&lt;='1. Offset Engine'!C29*12,D119&gt;0.5,D119&gt;E119),1,0)</f>
      </c>
    </row>
    <row r="120" spans="2:10" x14ac:dyDescent="0.25">
      <c r="B120" s="63">
        <f>B119+1</f>
      </c>
      <c r="C120" s="64">
        <f>EDATE($C$7,B120)</f>
      </c>
      <c r="D120" s="65">
        <f>H119</f>
      </c>
      <c r="E120" s="65">
        <f>I119</f>
      </c>
      <c r="F120" s="65">
        <f>IF(J120=1,MAX(0,D120-E120)*'1. Offset Engine'!C28/100/12,0)</f>
      </c>
      <c r="G120" s="65">
        <f>IF(J120=1,MAX(0,MIN('1. Offset Engine'!$F$7-F120,D120)),0)</f>
      </c>
      <c r="H120" s="65">
        <f>IF(J120=1,MAX(0,D120-G120),0)</f>
      </c>
      <c r="I120" s="65">
        <f>IF(J120=1,E120+'1. Offset Engine'!B24,E120)</f>
      </c>
      <c r="J120" s="66">
        <f>IF(AND(B120&lt;='1. Offset Engine'!C29*12,D120&gt;0.5,D120&gt;E120),1,0)</f>
      </c>
    </row>
    <row r="121" spans="2:10" x14ac:dyDescent="0.25">
      <c r="B121" s="67">
        <f>B120+1</f>
      </c>
      <c r="C121" s="68">
        <f>EDATE($C$7,B121)</f>
      </c>
      <c r="D121" s="69">
        <f>H120</f>
      </c>
      <c r="E121" s="69">
        <f>I120</f>
      </c>
      <c r="F121" s="69">
        <f>IF(J121=1,MAX(0,D121-E121)*'1. Offset Engine'!C28/100/12,0)</f>
      </c>
      <c r="G121" s="69">
        <f>IF(J121=1,MAX(0,MIN('1. Offset Engine'!$F$7-F121,D121)),0)</f>
      </c>
      <c r="H121" s="69">
        <f>IF(J121=1,MAX(0,D121-G121),0)</f>
      </c>
      <c r="I121" s="69">
        <f>IF(J121=1,E121+'1. Offset Engine'!B24,E121)</f>
      </c>
      <c r="J121" s="70">
        <f>IF(AND(B121&lt;='1. Offset Engine'!C29*12,D121&gt;0.5,D121&gt;E121),1,0)</f>
      </c>
    </row>
    <row r="122" spans="2:10" x14ac:dyDescent="0.25">
      <c r="B122" s="63">
        <f>B121+1</f>
      </c>
      <c r="C122" s="64">
        <f>EDATE($C$7,B122)</f>
      </c>
      <c r="D122" s="65">
        <f>H121</f>
      </c>
      <c r="E122" s="65">
        <f>I121</f>
      </c>
      <c r="F122" s="65">
        <f>IF(J122=1,MAX(0,D122-E122)*'1. Offset Engine'!C28/100/12,0)</f>
      </c>
      <c r="G122" s="65">
        <f>IF(J122=1,MAX(0,MIN('1. Offset Engine'!$F$7-F122,D122)),0)</f>
      </c>
      <c r="H122" s="65">
        <f>IF(J122=1,MAX(0,D122-G122),0)</f>
      </c>
      <c r="I122" s="65">
        <f>IF(J122=1,E122+'1. Offset Engine'!B24,E122)</f>
      </c>
      <c r="J122" s="66">
        <f>IF(AND(B122&lt;='1. Offset Engine'!C29*12,D122&gt;0.5,D122&gt;E122),1,0)</f>
      </c>
    </row>
    <row r="123" spans="2:10" x14ac:dyDescent="0.25">
      <c r="B123" s="67">
        <f>B122+1</f>
      </c>
      <c r="C123" s="68">
        <f>EDATE($C$7,B123)</f>
      </c>
      <c r="D123" s="69">
        <f>H122</f>
      </c>
      <c r="E123" s="69">
        <f>I122</f>
      </c>
      <c r="F123" s="69">
        <f>IF(J123=1,MAX(0,D123-E123)*'1. Offset Engine'!C28/100/12,0)</f>
      </c>
      <c r="G123" s="69">
        <f>IF(J123=1,MAX(0,MIN('1. Offset Engine'!$F$7-F123,D123)),0)</f>
      </c>
      <c r="H123" s="69">
        <f>IF(J123=1,MAX(0,D123-G123),0)</f>
      </c>
      <c r="I123" s="69">
        <f>IF(J123=1,E123+'1. Offset Engine'!B24,E123)</f>
      </c>
      <c r="J123" s="70">
        <f>IF(AND(B123&lt;='1. Offset Engine'!C29*12,D123&gt;0.5,D123&gt;E123),1,0)</f>
      </c>
    </row>
    <row r="124" spans="2:10" x14ac:dyDescent="0.25">
      <c r="B124" s="63">
        <f>B123+1</f>
      </c>
      <c r="C124" s="64">
        <f>EDATE($C$7,B124)</f>
      </c>
      <c r="D124" s="65">
        <f>H123</f>
      </c>
      <c r="E124" s="65">
        <f>I123</f>
      </c>
      <c r="F124" s="65">
        <f>IF(J124=1,MAX(0,D124-E124)*'1. Offset Engine'!C28/100/12,0)</f>
      </c>
      <c r="G124" s="65">
        <f>IF(J124=1,MAX(0,MIN('1. Offset Engine'!$F$7-F124,D124)),0)</f>
      </c>
      <c r="H124" s="65">
        <f>IF(J124=1,MAX(0,D124-G124),0)</f>
      </c>
      <c r="I124" s="65">
        <f>IF(J124=1,E124+'1. Offset Engine'!B24,E124)</f>
      </c>
      <c r="J124" s="66">
        <f>IF(AND(B124&lt;='1. Offset Engine'!C29*12,D124&gt;0.5,D124&gt;E124),1,0)</f>
      </c>
    </row>
    <row r="125" spans="2:10" x14ac:dyDescent="0.25">
      <c r="B125" s="67">
        <f>B124+1</f>
      </c>
      <c r="C125" s="68">
        <f>EDATE($C$7,B125)</f>
      </c>
      <c r="D125" s="69">
        <f>H124</f>
      </c>
      <c r="E125" s="69">
        <f>I124</f>
      </c>
      <c r="F125" s="69">
        <f>IF(J125=1,MAX(0,D125-E125)*'1. Offset Engine'!C28/100/12,0)</f>
      </c>
      <c r="G125" s="69">
        <f>IF(J125=1,MAX(0,MIN('1. Offset Engine'!$F$7-F125,D125)),0)</f>
      </c>
      <c r="H125" s="69">
        <f>IF(J125=1,MAX(0,D125-G125),0)</f>
      </c>
      <c r="I125" s="69">
        <f>IF(J125=1,E125+'1. Offset Engine'!B24,E125)</f>
      </c>
      <c r="J125" s="70">
        <f>IF(AND(B125&lt;='1. Offset Engine'!C29*12,D125&gt;0.5,D125&gt;E125),1,0)</f>
      </c>
    </row>
    <row r="126" spans="2:10" x14ac:dyDescent="0.25">
      <c r="B126" s="63">
        <f>B125+1</f>
      </c>
      <c r="C126" s="64">
        <f>EDATE($C$7,B126)</f>
      </c>
      <c r="D126" s="65">
        <f>H125</f>
      </c>
      <c r="E126" s="65">
        <f>I125</f>
      </c>
      <c r="F126" s="65">
        <f>IF(J126=1,MAX(0,D126-E126)*'1. Offset Engine'!C28/100/12,0)</f>
      </c>
      <c r="G126" s="65">
        <f>IF(J126=1,MAX(0,MIN('1. Offset Engine'!$F$7-F126,D126)),0)</f>
      </c>
      <c r="H126" s="65">
        <f>IF(J126=1,MAX(0,D126-G126),0)</f>
      </c>
      <c r="I126" s="65">
        <f>IF(J126=1,E126+'1. Offset Engine'!B24,E126)</f>
      </c>
      <c r="J126" s="66">
        <f>IF(AND(B126&lt;='1. Offset Engine'!C29*12,D126&gt;0.5,D126&gt;E126),1,0)</f>
      </c>
    </row>
    <row r="127" spans="2:10" x14ac:dyDescent="0.25">
      <c r="B127" s="67">
        <f>B126+1</f>
      </c>
      <c r="C127" s="68">
        <f>EDATE($C$7,B127)</f>
      </c>
      <c r="D127" s="69">
        <f>H126</f>
      </c>
      <c r="E127" s="69">
        <f>I126</f>
      </c>
      <c r="F127" s="69">
        <f>IF(J127=1,MAX(0,D127-E127)*'1. Offset Engine'!C28/100/12,0)</f>
      </c>
      <c r="G127" s="69">
        <f>IF(J127=1,MAX(0,MIN('1. Offset Engine'!$F$7-F127,D127)),0)</f>
      </c>
      <c r="H127" s="69">
        <f>IF(J127=1,MAX(0,D127-G127),0)</f>
      </c>
      <c r="I127" s="69">
        <f>IF(J127=1,E127+'1. Offset Engine'!B24,E127)</f>
      </c>
      <c r="J127" s="70">
        <f>IF(AND(B127&lt;='1. Offset Engine'!C29*12,D127&gt;0.5,D127&gt;E127),1,0)</f>
      </c>
    </row>
    <row r="128" spans="2:10" x14ac:dyDescent="0.25">
      <c r="B128" s="63">
        <f>B127+1</f>
      </c>
      <c r="C128" s="64">
        <f>EDATE($C$7,B128)</f>
      </c>
      <c r="D128" s="65">
        <f>H127</f>
      </c>
      <c r="E128" s="65">
        <f>I127</f>
      </c>
      <c r="F128" s="65">
        <f>IF(J128=1,MAX(0,D128-E128)*'1. Offset Engine'!C28/100/12,0)</f>
      </c>
      <c r="G128" s="65">
        <f>IF(J128=1,MAX(0,MIN('1. Offset Engine'!$F$7-F128,D128)),0)</f>
      </c>
      <c r="H128" s="65">
        <f>IF(J128=1,MAX(0,D128-G128),0)</f>
      </c>
      <c r="I128" s="65">
        <f>IF(J128=1,E128+'1. Offset Engine'!B24,E128)</f>
      </c>
      <c r="J128" s="66">
        <f>IF(AND(B128&lt;='1. Offset Engine'!C29*12,D128&gt;0.5,D128&gt;E128),1,0)</f>
      </c>
    </row>
    <row r="129" spans="2:10" x14ac:dyDescent="0.25">
      <c r="B129" s="67">
        <f>B128+1</f>
      </c>
      <c r="C129" s="68">
        <f>EDATE($C$7,B129)</f>
      </c>
      <c r="D129" s="69">
        <f>H128</f>
      </c>
      <c r="E129" s="69">
        <f>I128</f>
      </c>
      <c r="F129" s="69">
        <f>IF(J129=1,MAX(0,D129-E129)*'1. Offset Engine'!C28/100/12,0)</f>
      </c>
      <c r="G129" s="69">
        <f>IF(J129=1,MAX(0,MIN('1. Offset Engine'!$F$7-F129,D129)),0)</f>
      </c>
      <c r="H129" s="69">
        <f>IF(J129=1,MAX(0,D129-G129),0)</f>
      </c>
      <c r="I129" s="69">
        <f>IF(J129=1,E129+'1. Offset Engine'!B24,E129)</f>
      </c>
      <c r="J129" s="70">
        <f>IF(AND(B129&lt;='1. Offset Engine'!C29*12,D129&gt;0.5,D129&gt;E129),1,0)</f>
      </c>
    </row>
    <row r="130" spans="2:10" x14ac:dyDescent="0.25">
      <c r="B130" s="63">
        <f>B129+1</f>
      </c>
      <c r="C130" s="64">
        <f>EDATE($C$7,B130)</f>
      </c>
      <c r="D130" s="65">
        <f>H129</f>
      </c>
      <c r="E130" s="65">
        <f>I129</f>
      </c>
      <c r="F130" s="65">
        <f>IF(J130=1,MAX(0,D130-E130)*'1. Offset Engine'!C28/100/12,0)</f>
      </c>
      <c r="G130" s="65">
        <f>IF(J130=1,MAX(0,MIN('1. Offset Engine'!$F$7-F130,D130)),0)</f>
      </c>
      <c r="H130" s="65">
        <f>IF(J130=1,MAX(0,D130-G130),0)</f>
      </c>
      <c r="I130" s="65">
        <f>IF(J130=1,E130+'1. Offset Engine'!B24,E130)</f>
      </c>
      <c r="J130" s="66">
        <f>IF(AND(B130&lt;='1. Offset Engine'!C29*12,D130&gt;0.5,D130&gt;E130),1,0)</f>
      </c>
    </row>
    <row r="131" spans="2:10" x14ac:dyDescent="0.25">
      <c r="B131" s="67">
        <f>B130+1</f>
      </c>
      <c r="C131" s="68">
        <f>EDATE($C$7,B131)</f>
      </c>
      <c r="D131" s="69">
        <f>H130</f>
      </c>
      <c r="E131" s="69">
        <f>I130</f>
      </c>
      <c r="F131" s="69">
        <f>IF(J131=1,MAX(0,D131-E131)*'1. Offset Engine'!C28/100/12,0)</f>
      </c>
      <c r="G131" s="69">
        <f>IF(J131=1,MAX(0,MIN('1. Offset Engine'!$F$7-F131,D131)),0)</f>
      </c>
      <c r="H131" s="69">
        <f>IF(J131=1,MAX(0,D131-G131),0)</f>
      </c>
      <c r="I131" s="69">
        <f>IF(J131=1,E131+'1. Offset Engine'!B24,E131)</f>
      </c>
      <c r="J131" s="70">
        <f>IF(AND(B131&lt;='1. Offset Engine'!C29*12,D131&gt;0.5,D131&gt;E131),1,0)</f>
      </c>
    </row>
    <row r="132" spans="2:10" x14ac:dyDescent="0.25">
      <c r="B132" s="63">
        <f>B131+1</f>
      </c>
      <c r="C132" s="64">
        <f>EDATE($C$7,B132)</f>
      </c>
      <c r="D132" s="65">
        <f>H131</f>
      </c>
      <c r="E132" s="65">
        <f>I131</f>
      </c>
      <c r="F132" s="65">
        <f>IF(J132=1,MAX(0,D132-E132)*'1. Offset Engine'!C28/100/12,0)</f>
      </c>
      <c r="G132" s="65">
        <f>IF(J132=1,MAX(0,MIN('1. Offset Engine'!$F$7-F132,D132)),0)</f>
      </c>
      <c r="H132" s="65">
        <f>IF(J132=1,MAX(0,D132-G132),0)</f>
      </c>
      <c r="I132" s="65">
        <f>IF(J132=1,E132+'1. Offset Engine'!B24,E132)</f>
      </c>
      <c r="J132" s="66">
        <f>IF(AND(B132&lt;='1. Offset Engine'!C29*12,D132&gt;0.5,D132&gt;E132),1,0)</f>
      </c>
    </row>
    <row r="133" spans="2:10" x14ac:dyDescent="0.25">
      <c r="B133" s="67">
        <f>B132+1</f>
      </c>
      <c r="C133" s="68">
        <f>EDATE($C$7,B133)</f>
      </c>
      <c r="D133" s="69">
        <f>H132</f>
      </c>
      <c r="E133" s="69">
        <f>I132</f>
      </c>
      <c r="F133" s="69">
        <f>IF(J133=1,MAX(0,D133-E133)*'1. Offset Engine'!C28/100/12,0)</f>
      </c>
      <c r="G133" s="69">
        <f>IF(J133=1,MAX(0,MIN('1. Offset Engine'!$F$7-F133,D133)),0)</f>
      </c>
      <c r="H133" s="69">
        <f>IF(J133=1,MAX(0,D133-G133),0)</f>
      </c>
      <c r="I133" s="69">
        <f>IF(J133=1,E133+'1. Offset Engine'!B24,E133)</f>
      </c>
      <c r="J133" s="70">
        <f>IF(AND(B133&lt;='1. Offset Engine'!C29*12,D133&gt;0.5,D133&gt;E133),1,0)</f>
      </c>
    </row>
    <row r="134" spans="2:10" x14ac:dyDescent="0.25">
      <c r="B134" s="63">
        <f>B133+1</f>
      </c>
      <c r="C134" s="64">
        <f>EDATE($C$7,B134)</f>
      </c>
      <c r="D134" s="65">
        <f>H133</f>
      </c>
      <c r="E134" s="65">
        <f>I133</f>
      </c>
      <c r="F134" s="65">
        <f>IF(J134=1,MAX(0,D134-E134)*'1. Offset Engine'!C28/100/12,0)</f>
      </c>
      <c r="G134" s="65">
        <f>IF(J134=1,MAX(0,MIN('1. Offset Engine'!$F$7-F134,D134)),0)</f>
      </c>
      <c r="H134" s="65">
        <f>IF(J134=1,MAX(0,D134-G134),0)</f>
      </c>
      <c r="I134" s="65">
        <f>IF(J134=1,E134+'1. Offset Engine'!B24,E134)</f>
      </c>
      <c r="J134" s="66">
        <f>IF(AND(B134&lt;='1. Offset Engine'!C29*12,D134&gt;0.5,D134&gt;E134),1,0)</f>
      </c>
    </row>
    <row r="135" spans="2:10" x14ac:dyDescent="0.25">
      <c r="B135" s="67">
        <f>B134+1</f>
      </c>
      <c r="C135" s="68">
        <f>EDATE($C$7,B135)</f>
      </c>
      <c r="D135" s="69">
        <f>H134</f>
      </c>
      <c r="E135" s="69">
        <f>I134</f>
      </c>
      <c r="F135" s="69">
        <f>IF(J135=1,MAX(0,D135-E135)*'1. Offset Engine'!C28/100/12,0)</f>
      </c>
      <c r="G135" s="69">
        <f>IF(J135=1,MAX(0,MIN('1. Offset Engine'!$F$7-F135,D135)),0)</f>
      </c>
      <c r="H135" s="69">
        <f>IF(J135=1,MAX(0,D135-G135),0)</f>
      </c>
      <c r="I135" s="69">
        <f>IF(J135=1,E135+'1. Offset Engine'!B24,E135)</f>
      </c>
      <c r="J135" s="70">
        <f>IF(AND(B135&lt;='1. Offset Engine'!C29*12,D135&gt;0.5,D135&gt;E135),1,0)</f>
      </c>
    </row>
    <row r="136" spans="2:10" x14ac:dyDescent="0.25">
      <c r="B136" s="63">
        <f>B135+1</f>
      </c>
      <c r="C136" s="64">
        <f>EDATE($C$7,B136)</f>
      </c>
      <c r="D136" s="65">
        <f>H135</f>
      </c>
      <c r="E136" s="65">
        <f>I135</f>
      </c>
      <c r="F136" s="65">
        <f>IF(J136=1,MAX(0,D136-E136)*'1. Offset Engine'!C28/100/12,0)</f>
      </c>
      <c r="G136" s="65">
        <f>IF(J136=1,MAX(0,MIN('1. Offset Engine'!$F$7-F136,D136)),0)</f>
      </c>
      <c r="H136" s="65">
        <f>IF(J136=1,MAX(0,D136-G136),0)</f>
      </c>
      <c r="I136" s="65">
        <f>IF(J136=1,E136+'1. Offset Engine'!B24,E136)</f>
      </c>
      <c r="J136" s="66">
        <f>IF(AND(B136&lt;='1. Offset Engine'!C29*12,D136&gt;0.5,D136&gt;E136),1,0)</f>
      </c>
    </row>
    <row r="137" spans="2:10" x14ac:dyDescent="0.25">
      <c r="B137" s="67">
        <f>B136+1</f>
      </c>
      <c r="C137" s="68">
        <f>EDATE($C$7,B137)</f>
      </c>
      <c r="D137" s="69">
        <f>H136</f>
      </c>
      <c r="E137" s="69">
        <f>I136</f>
      </c>
      <c r="F137" s="69">
        <f>IF(J137=1,MAX(0,D137-E137)*'1. Offset Engine'!C28/100/12,0)</f>
      </c>
      <c r="G137" s="69">
        <f>IF(J137=1,MAX(0,MIN('1. Offset Engine'!$F$7-F137,D137)),0)</f>
      </c>
      <c r="H137" s="69">
        <f>IF(J137=1,MAX(0,D137-G137),0)</f>
      </c>
      <c r="I137" s="69">
        <f>IF(J137=1,E137+'1. Offset Engine'!B24,E137)</f>
      </c>
      <c r="J137" s="70">
        <f>IF(AND(B137&lt;='1. Offset Engine'!C29*12,D137&gt;0.5,D137&gt;E137),1,0)</f>
      </c>
    </row>
    <row r="138" spans="2:10" x14ac:dyDescent="0.25">
      <c r="B138" s="63">
        <f>B137+1</f>
      </c>
      <c r="C138" s="64">
        <f>EDATE($C$7,B138)</f>
      </c>
      <c r="D138" s="65">
        <f>H137</f>
      </c>
      <c r="E138" s="65">
        <f>I137</f>
      </c>
      <c r="F138" s="65">
        <f>IF(J138=1,MAX(0,D138-E138)*'1. Offset Engine'!C28/100/12,0)</f>
      </c>
      <c r="G138" s="65">
        <f>IF(J138=1,MAX(0,MIN('1. Offset Engine'!$F$7-F138,D138)),0)</f>
      </c>
      <c r="H138" s="65">
        <f>IF(J138=1,MAX(0,D138-G138),0)</f>
      </c>
      <c r="I138" s="65">
        <f>IF(J138=1,E138+'1. Offset Engine'!B24,E138)</f>
      </c>
      <c r="J138" s="66">
        <f>IF(AND(B138&lt;='1. Offset Engine'!C29*12,D138&gt;0.5,D138&gt;E138),1,0)</f>
      </c>
    </row>
    <row r="139" spans="2:10" x14ac:dyDescent="0.25">
      <c r="B139" s="67">
        <f>B138+1</f>
      </c>
      <c r="C139" s="68">
        <f>EDATE($C$7,B139)</f>
      </c>
      <c r="D139" s="69">
        <f>H138</f>
      </c>
      <c r="E139" s="69">
        <f>I138</f>
      </c>
      <c r="F139" s="69">
        <f>IF(J139=1,MAX(0,D139-E139)*'1. Offset Engine'!C28/100/12,0)</f>
      </c>
      <c r="G139" s="69">
        <f>IF(J139=1,MAX(0,MIN('1. Offset Engine'!$F$7-F139,D139)),0)</f>
      </c>
      <c r="H139" s="69">
        <f>IF(J139=1,MAX(0,D139-G139),0)</f>
      </c>
      <c r="I139" s="69">
        <f>IF(J139=1,E139+'1. Offset Engine'!B24,E139)</f>
      </c>
      <c r="J139" s="70">
        <f>IF(AND(B139&lt;='1. Offset Engine'!C29*12,D139&gt;0.5,D139&gt;E139),1,0)</f>
      </c>
    </row>
    <row r="140" spans="2:10" x14ac:dyDescent="0.25">
      <c r="B140" s="63">
        <f>B139+1</f>
      </c>
      <c r="C140" s="64">
        <f>EDATE($C$7,B140)</f>
      </c>
      <c r="D140" s="65">
        <f>H139</f>
      </c>
      <c r="E140" s="65">
        <f>I139</f>
      </c>
      <c r="F140" s="65">
        <f>IF(J140=1,MAX(0,D140-E140)*'1. Offset Engine'!C28/100/12,0)</f>
      </c>
      <c r="G140" s="65">
        <f>IF(J140=1,MAX(0,MIN('1. Offset Engine'!$F$7-F140,D140)),0)</f>
      </c>
      <c r="H140" s="65">
        <f>IF(J140=1,MAX(0,D140-G140),0)</f>
      </c>
      <c r="I140" s="65">
        <f>IF(J140=1,E140+'1. Offset Engine'!B24,E140)</f>
      </c>
      <c r="J140" s="66">
        <f>IF(AND(B140&lt;='1. Offset Engine'!C29*12,D140&gt;0.5,D140&gt;E140),1,0)</f>
      </c>
    </row>
    <row r="141" spans="2:10" x14ac:dyDescent="0.25">
      <c r="B141" s="67">
        <f>B140+1</f>
      </c>
      <c r="C141" s="68">
        <f>EDATE($C$7,B141)</f>
      </c>
      <c r="D141" s="69">
        <f>H140</f>
      </c>
      <c r="E141" s="69">
        <f>I140</f>
      </c>
      <c r="F141" s="69">
        <f>IF(J141=1,MAX(0,D141-E141)*'1. Offset Engine'!C28/100/12,0)</f>
      </c>
      <c r="G141" s="69">
        <f>IF(J141=1,MAX(0,MIN('1. Offset Engine'!$F$7-F141,D141)),0)</f>
      </c>
      <c r="H141" s="69">
        <f>IF(J141=1,MAX(0,D141-G141),0)</f>
      </c>
      <c r="I141" s="69">
        <f>IF(J141=1,E141+'1. Offset Engine'!B24,E141)</f>
      </c>
      <c r="J141" s="70">
        <f>IF(AND(B141&lt;='1. Offset Engine'!C29*12,D141&gt;0.5,D141&gt;E141),1,0)</f>
      </c>
    </row>
    <row r="142" spans="2:10" x14ac:dyDescent="0.25">
      <c r="B142" s="63">
        <f>B141+1</f>
      </c>
      <c r="C142" s="64">
        <f>EDATE($C$7,B142)</f>
      </c>
      <c r="D142" s="65">
        <f>H141</f>
      </c>
      <c r="E142" s="65">
        <f>I141</f>
      </c>
      <c r="F142" s="65">
        <f>IF(J142=1,MAX(0,D142-E142)*'1. Offset Engine'!C28/100/12,0)</f>
      </c>
      <c r="G142" s="65">
        <f>IF(J142=1,MAX(0,MIN('1. Offset Engine'!$F$7-F142,D142)),0)</f>
      </c>
      <c r="H142" s="65">
        <f>IF(J142=1,MAX(0,D142-G142),0)</f>
      </c>
      <c r="I142" s="65">
        <f>IF(J142=1,E142+'1. Offset Engine'!B24,E142)</f>
      </c>
      <c r="J142" s="66">
        <f>IF(AND(B142&lt;='1. Offset Engine'!C29*12,D142&gt;0.5,D142&gt;E142),1,0)</f>
      </c>
    </row>
    <row r="143" spans="2:10" x14ac:dyDescent="0.25">
      <c r="B143" s="67">
        <f>B142+1</f>
      </c>
      <c r="C143" s="68">
        <f>EDATE($C$7,B143)</f>
      </c>
      <c r="D143" s="69">
        <f>H142</f>
      </c>
      <c r="E143" s="69">
        <f>I142</f>
      </c>
      <c r="F143" s="69">
        <f>IF(J143=1,MAX(0,D143-E143)*'1. Offset Engine'!C28/100/12,0)</f>
      </c>
      <c r="G143" s="69">
        <f>IF(J143=1,MAX(0,MIN('1. Offset Engine'!$F$7-F143,D143)),0)</f>
      </c>
      <c r="H143" s="69">
        <f>IF(J143=1,MAX(0,D143-G143),0)</f>
      </c>
      <c r="I143" s="69">
        <f>IF(J143=1,E143+'1. Offset Engine'!B24,E143)</f>
      </c>
      <c r="J143" s="70">
        <f>IF(AND(B143&lt;='1. Offset Engine'!C29*12,D143&gt;0.5,D143&gt;E143),1,0)</f>
      </c>
    </row>
    <row r="144" spans="2:10" x14ac:dyDescent="0.25">
      <c r="B144" s="63">
        <f>B143+1</f>
      </c>
      <c r="C144" s="64">
        <f>EDATE($C$7,B144)</f>
      </c>
      <c r="D144" s="65">
        <f>H143</f>
      </c>
      <c r="E144" s="65">
        <f>I143</f>
      </c>
      <c r="F144" s="65">
        <f>IF(J144=1,MAX(0,D144-E144)*'1. Offset Engine'!C28/100/12,0)</f>
      </c>
      <c r="G144" s="65">
        <f>IF(J144=1,MAX(0,MIN('1. Offset Engine'!$F$7-F144,D144)),0)</f>
      </c>
      <c r="H144" s="65">
        <f>IF(J144=1,MAX(0,D144-G144),0)</f>
      </c>
      <c r="I144" s="65">
        <f>IF(J144=1,E144+'1. Offset Engine'!B24,E144)</f>
      </c>
      <c r="J144" s="66">
        <f>IF(AND(B144&lt;='1. Offset Engine'!C29*12,D144&gt;0.5,D144&gt;E144),1,0)</f>
      </c>
    </row>
    <row r="145" spans="2:10" x14ac:dyDescent="0.25">
      <c r="B145" s="67">
        <f>B144+1</f>
      </c>
      <c r="C145" s="68">
        <f>EDATE($C$7,B145)</f>
      </c>
      <c r="D145" s="69">
        <f>H144</f>
      </c>
      <c r="E145" s="69">
        <f>I144</f>
      </c>
      <c r="F145" s="69">
        <f>IF(J145=1,MAX(0,D145-E145)*'1. Offset Engine'!C28/100/12,0)</f>
      </c>
      <c r="G145" s="69">
        <f>IF(J145=1,MAX(0,MIN('1. Offset Engine'!$F$7-F145,D145)),0)</f>
      </c>
      <c r="H145" s="69">
        <f>IF(J145=1,MAX(0,D145-G145),0)</f>
      </c>
      <c r="I145" s="69">
        <f>IF(J145=1,E145+'1. Offset Engine'!B24,E145)</f>
      </c>
      <c r="J145" s="70">
        <f>IF(AND(B145&lt;='1. Offset Engine'!C29*12,D145&gt;0.5,D145&gt;E145),1,0)</f>
      </c>
    </row>
    <row r="146" spans="2:10" x14ac:dyDescent="0.25">
      <c r="B146" s="63">
        <f>B145+1</f>
      </c>
      <c r="C146" s="64">
        <f>EDATE($C$7,B146)</f>
      </c>
      <c r="D146" s="65">
        <f>H145</f>
      </c>
      <c r="E146" s="65">
        <f>I145</f>
      </c>
      <c r="F146" s="65">
        <f>IF(J146=1,MAX(0,D146-E146)*'1. Offset Engine'!C28/100/12,0)</f>
      </c>
      <c r="G146" s="65">
        <f>IF(J146=1,MAX(0,MIN('1. Offset Engine'!$F$7-F146,D146)),0)</f>
      </c>
      <c r="H146" s="65">
        <f>IF(J146=1,MAX(0,D146-G146),0)</f>
      </c>
      <c r="I146" s="65">
        <f>IF(J146=1,E146+'1. Offset Engine'!B24,E146)</f>
      </c>
      <c r="J146" s="66">
        <f>IF(AND(B146&lt;='1. Offset Engine'!C29*12,D146&gt;0.5,D146&gt;E146),1,0)</f>
      </c>
    </row>
    <row r="147" spans="2:10" x14ac:dyDescent="0.25">
      <c r="B147" s="67">
        <f>B146+1</f>
      </c>
      <c r="C147" s="68">
        <f>EDATE($C$7,B147)</f>
      </c>
      <c r="D147" s="69">
        <f>H146</f>
      </c>
      <c r="E147" s="69">
        <f>I146</f>
      </c>
      <c r="F147" s="69">
        <f>IF(J147=1,MAX(0,D147-E147)*'1. Offset Engine'!C28/100/12,0)</f>
      </c>
      <c r="G147" s="69">
        <f>IF(J147=1,MAX(0,MIN('1. Offset Engine'!$F$7-F147,D147)),0)</f>
      </c>
      <c r="H147" s="69">
        <f>IF(J147=1,MAX(0,D147-G147),0)</f>
      </c>
      <c r="I147" s="69">
        <f>IF(J147=1,E147+'1. Offset Engine'!B24,E147)</f>
      </c>
      <c r="J147" s="70">
        <f>IF(AND(B147&lt;='1. Offset Engine'!C29*12,D147&gt;0.5,D147&gt;E147),1,0)</f>
      </c>
    </row>
    <row r="148" spans="2:10" x14ac:dyDescent="0.25">
      <c r="B148" s="63">
        <f>B147+1</f>
      </c>
      <c r="C148" s="64">
        <f>EDATE($C$7,B148)</f>
      </c>
      <c r="D148" s="65">
        <f>H147</f>
      </c>
      <c r="E148" s="65">
        <f>I147</f>
      </c>
      <c r="F148" s="65">
        <f>IF(J148=1,MAX(0,D148-E148)*'1. Offset Engine'!C28/100/12,0)</f>
      </c>
      <c r="G148" s="65">
        <f>IF(J148=1,MAX(0,MIN('1. Offset Engine'!$F$7-F148,D148)),0)</f>
      </c>
      <c r="H148" s="65">
        <f>IF(J148=1,MAX(0,D148-G148),0)</f>
      </c>
      <c r="I148" s="65">
        <f>IF(J148=1,E148+'1. Offset Engine'!B24,E148)</f>
      </c>
      <c r="J148" s="66">
        <f>IF(AND(B148&lt;='1. Offset Engine'!C29*12,D148&gt;0.5,D148&gt;E148),1,0)</f>
      </c>
    </row>
    <row r="149" spans="2:10" x14ac:dyDescent="0.25">
      <c r="B149" s="67">
        <f>B148+1</f>
      </c>
      <c r="C149" s="68">
        <f>EDATE($C$7,B149)</f>
      </c>
      <c r="D149" s="69">
        <f>H148</f>
      </c>
      <c r="E149" s="69">
        <f>I148</f>
      </c>
      <c r="F149" s="69">
        <f>IF(J149=1,MAX(0,D149-E149)*'1. Offset Engine'!C28/100/12,0)</f>
      </c>
      <c r="G149" s="69">
        <f>IF(J149=1,MAX(0,MIN('1. Offset Engine'!$F$7-F149,D149)),0)</f>
      </c>
      <c r="H149" s="69">
        <f>IF(J149=1,MAX(0,D149-G149),0)</f>
      </c>
      <c r="I149" s="69">
        <f>IF(J149=1,E149+'1. Offset Engine'!B24,E149)</f>
      </c>
      <c r="J149" s="70">
        <f>IF(AND(B149&lt;='1. Offset Engine'!C29*12,D149&gt;0.5,D149&gt;E149),1,0)</f>
      </c>
    </row>
    <row r="150" spans="2:10" x14ac:dyDescent="0.25">
      <c r="B150" s="63">
        <f>B149+1</f>
      </c>
      <c r="C150" s="64">
        <f>EDATE($C$7,B150)</f>
      </c>
      <c r="D150" s="65">
        <f>H149</f>
      </c>
      <c r="E150" s="65">
        <f>I149</f>
      </c>
      <c r="F150" s="65">
        <f>IF(J150=1,MAX(0,D150-E150)*'1. Offset Engine'!C28/100/12,0)</f>
      </c>
      <c r="G150" s="65">
        <f>IF(J150=1,MAX(0,MIN('1. Offset Engine'!$F$7-F150,D150)),0)</f>
      </c>
      <c r="H150" s="65">
        <f>IF(J150=1,MAX(0,D150-G150),0)</f>
      </c>
      <c r="I150" s="65">
        <f>IF(J150=1,E150+'1. Offset Engine'!B24,E150)</f>
      </c>
      <c r="J150" s="66">
        <f>IF(AND(B150&lt;='1. Offset Engine'!C29*12,D150&gt;0.5,D150&gt;E150),1,0)</f>
      </c>
    </row>
    <row r="151" spans="2:10" x14ac:dyDescent="0.25">
      <c r="B151" s="67">
        <f>B150+1</f>
      </c>
      <c r="C151" s="68">
        <f>EDATE($C$7,B151)</f>
      </c>
      <c r="D151" s="69">
        <f>H150</f>
      </c>
      <c r="E151" s="69">
        <f>I150</f>
      </c>
      <c r="F151" s="69">
        <f>IF(J151=1,MAX(0,D151-E151)*'1. Offset Engine'!C28/100/12,0)</f>
      </c>
      <c r="G151" s="69">
        <f>IF(J151=1,MAX(0,MIN('1. Offset Engine'!$F$7-F151,D151)),0)</f>
      </c>
      <c r="H151" s="69">
        <f>IF(J151=1,MAX(0,D151-G151),0)</f>
      </c>
      <c r="I151" s="69">
        <f>IF(J151=1,E151+'1. Offset Engine'!B24,E151)</f>
      </c>
      <c r="J151" s="70">
        <f>IF(AND(B151&lt;='1. Offset Engine'!C29*12,D151&gt;0.5,D151&gt;E151),1,0)</f>
      </c>
    </row>
    <row r="152" spans="2:10" x14ac:dyDescent="0.25">
      <c r="B152" s="63">
        <f>B151+1</f>
      </c>
      <c r="C152" s="64">
        <f>EDATE($C$7,B152)</f>
      </c>
      <c r="D152" s="65">
        <f>H151</f>
      </c>
      <c r="E152" s="65">
        <f>I151</f>
      </c>
      <c r="F152" s="65">
        <f>IF(J152=1,MAX(0,D152-E152)*'1. Offset Engine'!C28/100/12,0)</f>
      </c>
      <c r="G152" s="65">
        <f>IF(J152=1,MAX(0,MIN('1. Offset Engine'!$F$7-F152,D152)),0)</f>
      </c>
      <c r="H152" s="65">
        <f>IF(J152=1,MAX(0,D152-G152),0)</f>
      </c>
      <c r="I152" s="65">
        <f>IF(J152=1,E152+'1. Offset Engine'!B24,E152)</f>
      </c>
      <c r="J152" s="66">
        <f>IF(AND(B152&lt;='1. Offset Engine'!C29*12,D152&gt;0.5,D152&gt;E152),1,0)</f>
      </c>
    </row>
    <row r="153" spans="2:10" x14ac:dyDescent="0.25">
      <c r="B153" s="67">
        <f>B152+1</f>
      </c>
      <c r="C153" s="68">
        <f>EDATE($C$7,B153)</f>
      </c>
      <c r="D153" s="69">
        <f>H152</f>
      </c>
      <c r="E153" s="69">
        <f>I152</f>
      </c>
      <c r="F153" s="69">
        <f>IF(J153=1,MAX(0,D153-E153)*'1. Offset Engine'!C28/100/12,0)</f>
      </c>
      <c r="G153" s="69">
        <f>IF(J153=1,MAX(0,MIN('1. Offset Engine'!$F$7-F153,D153)),0)</f>
      </c>
      <c r="H153" s="69">
        <f>IF(J153=1,MAX(0,D153-G153),0)</f>
      </c>
      <c r="I153" s="69">
        <f>IF(J153=1,E153+'1. Offset Engine'!B24,E153)</f>
      </c>
      <c r="J153" s="70">
        <f>IF(AND(B153&lt;='1. Offset Engine'!C29*12,D153&gt;0.5,D153&gt;E153),1,0)</f>
      </c>
    </row>
    <row r="154" spans="2:10" x14ac:dyDescent="0.25">
      <c r="B154" s="63">
        <f>B153+1</f>
      </c>
      <c r="C154" s="64">
        <f>EDATE($C$7,B154)</f>
      </c>
      <c r="D154" s="65">
        <f>H153</f>
      </c>
      <c r="E154" s="65">
        <f>I153</f>
      </c>
      <c r="F154" s="65">
        <f>IF(J154=1,MAX(0,D154-E154)*'1. Offset Engine'!C28/100/12,0)</f>
      </c>
      <c r="G154" s="65">
        <f>IF(J154=1,MAX(0,MIN('1. Offset Engine'!$F$7-F154,D154)),0)</f>
      </c>
      <c r="H154" s="65">
        <f>IF(J154=1,MAX(0,D154-G154),0)</f>
      </c>
      <c r="I154" s="65">
        <f>IF(J154=1,E154+'1. Offset Engine'!B24,E154)</f>
      </c>
      <c r="J154" s="66">
        <f>IF(AND(B154&lt;='1. Offset Engine'!C29*12,D154&gt;0.5,D154&gt;E154),1,0)</f>
      </c>
    </row>
    <row r="155" spans="2:10" x14ac:dyDescent="0.25">
      <c r="B155" s="67">
        <f>B154+1</f>
      </c>
      <c r="C155" s="68">
        <f>EDATE($C$7,B155)</f>
      </c>
      <c r="D155" s="69">
        <f>H154</f>
      </c>
      <c r="E155" s="69">
        <f>I154</f>
      </c>
      <c r="F155" s="69">
        <f>IF(J155=1,MAX(0,D155-E155)*'1. Offset Engine'!C28/100/12,0)</f>
      </c>
      <c r="G155" s="69">
        <f>IF(J155=1,MAX(0,MIN('1. Offset Engine'!$F$7-F155,D155)),0)</f>
      </c>
      <c r="H155" s="69">
        <f>IF(J155=1,MAX(0,D155-G155),0)</f>
      </c>
      <c r="I155" s="69">
        <f>IF(J155=1,E155+'1. Offset Engine'!B24,E155)</f>
      </c>
      <c r="J155" s="70">
        <f>IF(AND(B155&lt;='1. Offset Engine'!C29*12,D155&gt;0.5,D155&gt;E155),1,0)</f>
      </c>
    </row>
    <row r="156" spans="2:10" x14ac:dyDescent="0.25">
      <c r="B156" s="63">
        <f>B155+1</f>
      </c>
      <c r="C156" s="64">
        <f>EDATE($C$7,B156)</f>
      </c>
      <c r="D156" s="65">
        <f>H155</f>
      </c>
      <c r="E156" s="65">
        <f>I155</f>
      </c>
      <c r="F156" s="65">
        <f>IF(J156=1,MAX(0,D156-E156)*'1. Offset Engine'!C28/100/12,0)</f>
      </c>
      <c r="G156" s="65">
        <f>IF(J156=1,MAX(0,MIN('1. Offset Engine'!$F$7-F156,D156)),0)</f>
      </c>
      <c r="H156" s="65">
        <f>IF(J156=1,MAX(0,D156-G156),0)</f>
      </c>
      <c r="I156" s="65">
        <f>IF(J156=1,E156+'1. Offset Engine'!B24,E156)</f>
      </c>
      <c r="J156" s="66">
        <f>IF(AND(B156&lt;='1. Offset Engine'!C29*12,D156&gt;0.5,D156&gt;E156),1,0)</f>
      </c>
    </row>
    <row r="157" spans="2:10" x14ac:dyDescent="0.25">
      <c r="B157" s="67">
        <f>B156+1</f>
      </c>
      <c r="C157" s="68">
        <f>EDATE($C$7,B157)</f>
      </c>
      <c r="D157" s="69">
        <f>H156</f>
      </c>
      <c r="E157" s="69">
        <f>I156</f>
      </c>
      <c r="F157" s="69">
        <f>IF(J157=1,MAX(0,D157-E157)*'1. Offset Engine'!C28/100/12,0)</f>
      </c>
      <c r="G157" s="69">
        <f>IF(J157=1,MAX(0,MIN('1. Offset Engine'!$F$7-F157,D157)),0)</f>
      </c>
      <c r="H157" s="69">
        <f>IF(J157=1,MAX(0,D157-G157),0)</f>
      </c>
      <c r="I157" s="69">
        <f>IF(J157=1,E157+'1. Offset Engine'!B24,E157)</f>
      </c>
      <c r="J157" s="70">
        <f>IF(AND(B157&lt;='1. Offset Engine'!C29*12,D157&gt;0.5,D157&gt;E157),1,0)</f>
      </c>
    </row>
    <row r="158" spans="2:10" x14ac:dyDescent="0.25">
      <c r="B158" s="63">
        <f>B157+1</f>
      </c>
      <c r="C158" s="64">
        <f>EDATE($C$7,B158)</f>
      </c>
      <c r="D158" s="65">
        <f>H157</f>
      </c>
      <c r="E158" s="65">
        <f>I157</f>
      </c>
      <c r="F158" s="65">
        <f>IF(J158=1,MAX(0,D158-E158)*'1. Offset Engine'!C28/100/12,0)</f>
      </c>
      <c r="G158" s="65">
        <f>IF(J158=1,MAX(0,MIN('1. Offset Engine'!$F$7-F158,D158)),0)</f>
      </c>
      <c r="H158" s="65">
        <f>IF(J158=1,MAX(0,D158-G158),0)</f>
      </c>
      <c r="I158" s="65">
        <f>IF(J158=1,E158+'1. Offset Engine'!B24,E158)</f>
      </c>
      <c r="J158" s="66">
        <f>IF(AND(B158&lt;='1. Offset Engine'!C29*12,D158&gt;0.5,D158&gt;E158),1,0)</f>
      </c>
    </row>
    <row r="159" spans="2:10" x14ac:dyDescent="0.25">
      <c r="B159" s="67">
        <f>B158+1</f>
      </c>
      <c r="C159" s="68">
        <f>EDATE($C$7,B159)</f>
      </c>
      <c r="D159" s="69">
        <f>H158</f>
      </c>
      <c r="E159" s="69">
        <f>I158</f>
      </c>
      <c r="F159" s="69">
        <f>IF(J159=1,MAX(0,D159-E159)*'1. Offset Engine'!C28/100/12,0)</f>
      </c>
      <c r="G159" s="69">
        <f>IF(J159=1,MAX(0,MIN('1. Offset Engine'!$F$7-F159,D159)),0)</f>
      </c>
      <c r="H159" s="69">
        <f>IF(J159=1,MAX(0,D159-G159),0)</f>
      </c>
      <c r="I159" s="69">
        <f>IF(J159=1,E159+'1. Offset Engine'!B24,E159)</f>
      </c>
      <c r="J159" s="70">
        <f>IF(AND(B159&lt;='1. Offset Engine'!C29*12,D159&gt;0.5,D159&gt;E159),1,0)</f>
      </c>
    </row>
    <row r="160" spans="2:10" x14ac:dyDescent="0.25">
      <c r="B160" s="63">
        <f>B159+1</f>
      </c>
      <c r="C160" s="64">
        <f>EDATE($C$7,B160)</f>
      </c>
      <c r="D160" s="65">
        <f>H159</f>
      </c>
      <c r="E160" s="65">
        <f>I159</f>
      </c>
      <c r="F160" s="65">
        <f>IF(J160=1,MAX(0,D160-E160)*'1. Offset Engine'!C28/100/12,0)</f>
      </c>
      <c r="G160" s="65">
        <f>IF(J160=1,MAX(0,MIN('1. Offset Engine'!$F$7-F160,D160)),0)</f>
      </c>
      <c r="H160" s="65">
        <f>IF(J160=1,MAX(0,D160-G160),0)</f>
      </c>
      <c r="I160" s="65">
        <f>IF(J160=1,E160+'1. Offset Engine'!B24,E160)</f>
      </c>
      <c r="J160" s="66">
        <f>IF(AND(B160&lt;='1. Offset Engine'!C29*12,D160&gt;0.5,D160&gt;E160),1,0)</f>
      </c>
    </row>
    <row r="161" spans="2:10" x14ac:dyDescent="0.25">
      <c r="B161" s="67">
        <f>B160+1</f>
      </c>
      <c r="C161" s="68">
        <f>EDATE($C$7,B161)</f>
      </c>
      <c r="D161" s="69">
        <f>H160</f>
      </c>
      <c r="E161" s="69">
        <f>I160</f>
      </c>
      <c r="F161" s="69">
        <f>IF(J161=1,MAX(0,D161-E161)*'1. Offset Engine'!C28/100/12,0)</f>
      </c>
      <c r="G161" s="69">
        <f>IF(J161=1,MAX(0,MIN('1. Offset Engine'!$F$7-F161,D161)),0)</f>
      </c>
      <c r="H161" s="69">
        <f>IF(J161=1,MAX(0,D161-G161),0)</f>
      </c>
      <c r="I161" s="69">
        <f>IF(J161=1,E161+'1. Offset Engine'!B24,E161)</f>
      </c>
      <c r="J161" s="70">
        <f>IF(AND(B161&lt;='1. Offset Engine'!C29*12,D161&gt;0.5,D161&gt;E161),1,0)</f>
      </c>
    </row>
    <row r="162" spans="2:10" x14ac:dyDescent="0.25">
      <c r="B162" s="63">
        <f>B161+1</f>
      </c>
      <c r="C162" s="64">
        <f>EDATE($C$7,B162)</f>
      </c>
      <c r="D162" s="65">
        <f>H161</f>
      </c>
      <c r="E162" s="65">
        <f>I161</f>
      </c>
      <c r="F162" s="65">
        <f>IF(J162=1,MAX(0,D162-E162)*'1. Offset Engine'!C28/100/12,0)</f>
      </c>
      <c r="G162" s="65">
        <f>IF(J162=1,MAX(0,MIN('1. Offset Engine'!$F$7-F162,D162)),0)</f>
      </c>
      <c r="H162" s="65">
        <f>IF(J162=1,MAX(0,D162-G162),0)</f>
      </c>
      <c r="I162" s="65">
        <f>IF(J162=1,E162+'1. Offset Engine'!B24,E162)</f>
      </c>
      <c r="J162" s="66">
        <f>IF(AND(B162&lt;='1. Offset Engine'!C29*12,D162&gt;0.5,D162&gt;E162),1,0)</f>
      </c>
    </row>
    <row r="163" spans="2:10" x14ac:dyDescent="0.25">
      <c r="B163" s="67">
        <f>B162+1</f>
      </c>
      <c r="C163" s="68">
        <f>EDATE($C$7,B163)</f>
      </c>
      <c r="D163" s="69">
        <f>H162</f>
      </c>
      <c r="E163" s="69">
        <f>I162</f>
      </c>
      <c r="F163" s="69">
        <f>IF(J163=1,MAX(0,D163-E163)*'1. Offset Engine'!C28/100/12,0)</f>
      </c>
      <c r="G163" s="69">
        <f>IF(J163=1,MAX(0,MIN('1. Offset Engine'!$F$7-F163,D163)),0)</f>
      </c>
      <c r="H163" s="69">
        <f>IF(J163=1,MAX(0,D163-G163),0)</f>
      </c>
      <c r="I163" s="69">
        <f>IF(J163=1,E163+'1. Offset Engine'!B24,E163)</f>
      </c>
      <c r="J163" s="70">
        <f>IF(AND(B163&lt;='1. Offset Engine'!C29*12,D163&gt;0.5,D163&gt;E163),1,0)</f>
      </c>
    </row>
    <row r="164" spans="2:10" x14ac:dyDescent="0.25">
      <c r="B164" s="63">
        <f>B163+1</f>
      </c>
      <c r="C164" s="64">
        <f>EDATE($C$7,B164)</f>
      </c>
      <c r="D164" s="65">
        <f>H163</f>
      </c>
      <c r="E164" s="65">
        <f>I163</f>
      </c>
      <c r="F164" s="65">
        <f>IF(J164=1,MAX(0,D164-E164)*'1. Offset Engine'!C28/100/12,0)</f>
      </c>
      <c r="G164" s="65">
        <f>IF(J164=1,MAX(0,MIN('1. Offset Engine'!$F$7-F164,D164)),0)</f>
      </c>
      <c r="H164" s="65">
        <f>IF(J164=1,MAX(0,D164-G164),0)</f>
      </c>
      <c r="I164" s="65">
        <f>IF(J164=1,E164+'1. Offset Engine'!B24,E164)</f>
      </c>
      <c r="J164" s="66">
        <f>IF(AND(B164&lt;='1. Offset Engine'!C29*12,D164&gt;0.5,D164&gt;E164),1,0)</f>
      </c>
    </row>
    <row r="165" spans="2:10" x14ac:dyDescent="0.25">
      <c r="B165" s="67">
        <f>B164+1</f>
      </c>
      <c r="C165" s="68">
        <f>EDATE($C$7,B165)</f>
      </c>
      <c r="D165" s="69">
        <f>H164</f>
      </c>
      <c r="E165" s="69">
        <f>I164</f>
      </c>
      <c r="F165" s="69">
        <f>IF(J165=1,MAX(0,D165-E165)*'1. Offset Engine'!C28/100/12,0)</f>
      </c>
      <c r="G165" s="69">
        <f>IF(J165=1,MAX(0,MIN('1. Offset Engine'!$F$7-F165,D165)),0)</f>
      </c>
      <c r="H165" s="69">
        <f>IF(J165=1,MAX(0,D165-G165),0)</f>
      </c>
      <c r="I165" s="69">
        <f>IF(J165=1,E165+'1. Offset Engine'!B24,E165)</f>
      </c>
      <c r="J165" s="70">
        <f>IF(AND(B165&lt;='1. Offset Engine'!C29*12,D165&gt;0.5,D165&gt;E165),1,0)</f>
      </c>
    </row>
    <row r="166" spans="2:10" x14ac:dyDescent="0.25">
      <c r="B166" s="63">
        <f>B165+1</f>
      </c>
      <c r="C166" s="64">
        <f>EDATE($C$7,B166)</f>
      </c>
      <c r="D166" s="65">
        <f>H165</f>
      </c>
      <c r="E166" s="65">
        <f>I165</f>
      </c>
      <c r="F166" s="65">
        <f>IF(J166=1,MAX(0,D166-E166)*'1. Offset Engine'!C28/100/12,0)</f>
      </c>
      <c r="G166" s="65">
        <f>IF(J166=1,MAX(0,MIN('1. Offset Engine'!$F$7-F166,D166)),0)</f>
      </c>
      <c r="H166" s="65">
        <f>IF(J166=1,MAX(0,D166-G166),0)</f>
      </c>
      <c r="I166" s="65">
        <f>IF(J166=1,E166+'1. Offset Engine'!B24,E166)</f>
      </c>
      <c r="J166" s="66">
        <f>IF(AND(B166&lt;='1. Offset Engine'!C29*12,D166&gt;0.5,D166&gt;E166),1,0)</f>
      </c>
    </row>
    <row r="167" spans="2:10" x14ac:dyDescent="0.25">
      <c r="B167" s="67">
        <f>B166+1</f>
      </c>
      <c r="C167" s="68">
        <f>EDATE($C$7,B167)</f>
      </c>
      <c r="D167" s="69">
        <f>H166</f>
      </c>
      <c r="E167" s="69">
        <f>I166</f>
      </c>
      <c r="F167" s="69">
        <f>IF(J167=1,MAX(0,D167-E167)*'1. Offset Engine'!C28/100/12,0)</f>
      </c>
      <c r="G167" s="69">
        <f>IF(J167=1,MAX(0,MIN('1. Offset Engine'!$F$7-F167,D167)),0)</f>
      </c>
      <c r="H167" s="69">
        <f>IF(J167=1,MAX(0,D167-G167),0)</f>
      </c>
      <c r="I167" s="69">
        <f>IF(J167=1,E167+'1. Offset Engine'!B24,E167)</f>
      </c>
      <c r="J167" s="70">
        <f>IF(AND(B167&lt;='1. Offset Engine'!C29*12,D167&gt;0.5,D167&gt;E167),1,0)</f>
      </c>
    </row>
    <row r="168" spans="2:10" x14ac:dyDescent="0.25">
      <c r="B168" s="63">
        <f>B167+1</f>
      </c>
      <c r="C168" s="64">
        <f>EDATE($C$7,B168)</f>
      </c>
      <c r="D168" s="65">
        <f>H167</f>
      </c>
      <c r="E168" s="65">
        <f>I167</f>
      </c>
      <c r="F168" s="65">
        <f>IF(J168=1,MAX(0,D168-E168)*'1. Offset Engine'!C28/100/12,0)</f>
      </c>
      <c r="G168" s="65">
        <f>IF(J168=1,MAX(0,MIN('1. Offset Engine'!$F$7-F168,D168)),0)</f>
      </c>
      <c r="H168" s="65">
        <f>IF(J168=1,MAX(0,D168-G168),0)</f>
      </c>
      <c r="I168" s="65">
        <f>IF(J168=1,E168+'1. Offset Engine'!B24,E168)</f>
      </c>
      <c r="J168" s="66">
        <f>IF(AND(B168&lt;='1. Offset Engine'!C29*12,D168&gt;0.5,D168&gt;E168),1,0)</f>
      </c>
    </row>
    <row r="169" spans="2:10" x14ac:dyDescent="0.25">
      <c r="B169" s="67">
        <f>B168+1</f>
      </c>
      <c r="C169" s="68">
        <f>EDATE($C$7,B169)</f>
      </c>
      <c r="D169" s="69">
        <f>H168</f>
      </c>
      <c r="E169" s="69">
        <f>I168</f>
      </c>
      <c r="F169" s="69">
        <f>IF(J169=1,MAX(0,D169-E169)*'1. Offset Engine'!C28/100/12,0)</f>
      </c>
      <c r="G169" s="69">
        <f>IF(J169=1,MAX(0,MIN('1. Offset Engine'!$F$7-F169,D169)),0)</f>
      </c>
      <c r="H169" s="69">
        <f>IF(J169=1,MAX(0,D169-G169),0)</f>
      </c>
      <c r="I169" s="69">
        <f>IF(J169=1,E169+'1. Offset Engine'!B24,E169)</f>
      </c>
      <c r="J169" s="70">
        <f>IF(AND(B169&lt;='1. Offset Engine'!C29*12,D169&gt;0.5,D169&gt;E169),1,0)</f>
      </c>
    </row>
    <row r="170" spans="2:10" x14ac:dyDescent="0.25">
      <c r="B170" s="63">
        <f>B169+1</f>
      </c>
      <c r="C170" s="64">
        <f>EDATE($C$7,B170)</f>
      </c>
      <c r="D170" s="65">
        <f>H169</f>
      </c>
      <c r="E170" s="65">
        <f>I169</f>
      </c>
      <c r="F170" s="65">
        <f>IF(J170=1,MAX(0,D170-E170)*'1. Offset Engine'!C28/100/12,0)</f>
      </c>
      <c r="G170" s="65">
        <f>IF(J170=1,MAX(0,MIN('1. Offset Engine'!$F$7-F170,D170)),0)</f>
      </c>
      <c r="H170" s="65">
        <f>IF(J170=1,MAX(0,D170-G170),0)</f>
      </c>
      <c r="I170" s="65">
        <f>IF(J170=1,E170+'1. Offset Engine'!B24,E170)</f>
      </c>
      <c r="J170" s="66">
        <f>IF(AND(B170&lt;='1. Offset Engine'!C29*12,D170&gt;0.5,D170&gt;E170),1,0)</f>
      </c>
    </row>
    <row r="171" spans="2:10" x14ac:dyDescent="0.25">
      <c r="B171" s="67">
        <f>B170+1</f>
      </c>
      <c r="C171" s="68">
        <f>EDATE($C$7,B171)</f>
      </c>
      <c r="D171" s="69">
        <f>H170</f>
      </c>
      <c r="E171" s="69">
        <f>I170</f>
      </c>
      <c r="F171" s="69">
        <f>IF(J171=1,MAX(0,D171-E171)*'1. Offset Engine'!C28/100/12,0)</f>
      </c>
      <c r="G171" s="69">
        <f>IF(J171=1,MAX(0,MIN('1. Offset Engine'!$F$7-F171,D171)),0)</f>
      </c>
      <c r="H171" s="69">
        <f>IF(J171=1,MAX(0,D171-G171),0)</f>
      </c>
      <c r="I171" s="69">
        <f>IF(J171=1,E171+'1. Offset Engine'!B24,E171)</f>
      </c>
      <c r="J171" s="70">
        <f>IF(AND(B171&lt;='1. Offset Engine'!C29*12,D171&gt;0.5,D171&gt;E171),1,0)</f>
      </c>
    </row>
    <row r="172" spans="2:10" x14ac:dyDescent="0.25">
      <c r="B172" s="63">
        <f>B171+1</f>
      </c>
      <c r="C172" s="64">
        <f>EDATE($C$7,B172)</f>
      </c>
      <c r="D172" s="65">
        <f>H171</f>
      </c>
      <c r="E172" s="65">
        <f>I171</f>
      </c>
      <c r="F172" s="65">
        <f>IF(J172=1,MAX(0,D172-E172)*'1. Offset Engine'!C28/100/12,0)</f>
      </c>
      <c r="G172" s="65">
        <f>IF(J172=1,MAX(0,MIN('1. Offset Engine'!$F$7-F172,D172)),0)</f>
      </c>
      <c r="H172" s="65">
        <f>IF(J172=1,MAX(0,D172-G172),0)</f>
      </c>
      <c r="I172" s="65">
        <f>IF(J172=1,E172+'1. Offset Engine'!B24,E172)</f>
      </c>
      <c r="J172" s="66">
        <f>IF(AND(B172&lt;='1. Offset Engine'!C29*12,D172&gt;0.5,D172&gt;E172),1,0)</f>
      </c>
    </row>
    <row r="173" spans="2:10" x14ac:dyDescent="0.25">
      <c r="B173" s="67">
        <f>B172+1</f>
      </c>
      <c r="C173" s="68">
        <f>EDATE($C$7,B173)</f>
      </c>
      <c r="D173" s="69">
        <f>H172</f>
      </c>
      <c r="E173" s="69">
        <f>I172</f>
      </c>
      <c r="F173" s="69">
        <f>IF(J173=1,MAX(0,D173-E173)*'1. Offset Engine'!C28/100/12,0)</f>
      </c>
      <c r="G173" s="69">
        <f>IF(J173=1,MAX(0,MIN('1. Offset Engine'!$F$7-F173,D173)),0)</f>
      </c>
      <c r="H173" s="69">
        <f>IF(J173=1,MAX(0,D173-G173),0)</f>
      </c>
      <c r="I173" s="69">
        <f>IF(J173=1,E173+'1. Offset Engine'!B24,E173)</f>
      </c>
      <c r="J173" s="70">
        <f>IF(AND(B173&lt;='1. Offset Engine'!C29*12,D173&gt;0.5,D173&gt;E173),1,0)</f>
      </c>
    </row>
    <row r="174" spans="2:10" x14ac:dyDescent="0.25">
      <c r="B174" s="63">
        <f>B173+1</f>
      </c>
      <c r="C174" s="64">
        <f>EDATE($C$7,B174)</f>
      </c>
      <c r="D174" s="65">
        <f>H173</f>
      </c>
      <c r="E174" s="65">
        <f>I173</f>
      </c>
      <c r="F174" s="65">
        <f>IF(J174=1,MAX(0,D174-E174)*'1. Offset Engine'!C28/100/12,0)</f>
      </c>
      <c r="G174" s="65">
        <f>IF(J174=1,MAX(0,MIN('1. Offset Engine'!$F$7-F174,D174)),0)</f>
      </c>
      <c r="H174" s="65">
        <f>IF(J174=1,MAX(0,D174-G174),0)</f>
      </c>
      <c r="I174" s="65">
        <f>IF(J174=1,E174+'1. Offset Engine'!B24,E174)</f>
      </c>
      <c r="J174" s="66">
        <f>IF(AND(B174&lt;='1. Offset Engine'!C29*12,D174&gt;0.5,D174&gt;E174),1,0)</f>
      </c>
    </row>
    <row r="175" spans="2:10" x14ac:dyDescent="0.25">
      <c r="B175" s="67">
        <f>B174+1</f>
      </c>
      <c r="C175" s="68">
        <f>EDATE($C$7,B175)</f>
      </c>
      <c r="D175" s="69">
        <f>H174</f>
      </c>
      <c r="E175" s="69">
        <f>I174</f>
      </c>
      <c r="F175" s="69">
        <f>IF(J175=1,MAX(0,D175-E175)*'1. Offset Engine'!C28/100/12,0)</f>
      </c>
      <c r="G175" s="69">
        <f>IF(J175=1,MAX(0,MIN('1. Offset Engine'!$F$7-F175,D175)),0)</f>
      </c>
      <c r="H175" s="69">
        <f>IF(J175=1,MAX(0,D175-G175),0)</f>
      </c>
      <c r="I175" s="69">
        <f>IF(J175=1,E175+'1. Offset Engine'!B24,E175)</f>
      </c>
      <c r="J175" s="70">
        <f>IF(AND(B175&lt;='1. Offset Engine'!C29*12,D175&gt;0.5,D175&gt;E175),1,0)</f>
      </c>
    </row>
    <row r="176" spans="2:10" x14ac:dyDescent="0.25">
      <c r="B176" s="63">
        <f>B175+1</f>
      </c>
      <c r="C176" s="64">
        <f>EDATE($C$7,B176)</f>
      </c>
      <c r="D176" s="65">
        <f>H175</f>
      </c>
      <c r="E176" s="65">
        <f>I175</f>
      </c>
      <c r="F176" s="65">
        <f>IF(J176=1,MAX(0,D176-E176)*'1. Offset Engine'!C28/100/12,0)</f>
      </c>
      <c r="G176" s="65">
        <f>IF(J176=1,MAX(0,MIN('1. Offset Engine'!$F$7-F176,D176)),0)</f>
      </c>
      <c r="H176" s="65">
        <f>IF(J176=1,MAX(0,D176-G176),0)</f>
      </c>
      <c r="I176" s="65">
        <f>IF(J176=1,E176+'1. Offset Engine'!B24,E176)</f>
      </c>
      <c r="J176" s="66">
        <f>IF(AND(B176&lt;='1. Offset Engine'!C29*12,D176&gt;0.5,D176&gt;E176),1,0)</f>
      </c>
    </row>
    <row r="177" spans="2:10" x14ac:dyDescent="0.25">
      <c r="B177" s="67">
        <f>B176+1</f>
      </c>
      <c r="C177" s="68">
        <f>EDATE($C$7,B177)</f>
      </c>
      <c r="D177" s="69">
        <f>H176</f>
      </c>
      <c r="E177" s="69">
        <f>I176</f>
      </c>
      <c r="F177" s="69">
        <f>IF(J177=1,MAX(0,D177-E177)*'1. Offset Engine'!C28/100/12,0)</f>
      </c>
      <c r="G177" s="69">
        <f>IF(J177=1,MAX(0,MIN('1. Offset Engine'!$F$7-F177,D177)),0)</f>
      </c>
      <c r="H177" s="69">
        <f>IF(J177=1,MAX(0,D177-G177),0)</f>
      </c>
      <c r="I177" s="69">
        <f>IF(J177=1,E177+'1. Offset Engine'!B24,E177)</f>
      </c>
      <c r="J177" s="70">
        <f>IF(AND(B177&lt;='1. Offset Engine'!C29*12,D177&gt;0.5,D177&gt;E177),1,0)</f>
      </c>
    </row>
    <row r="178" spans="2:10" x14ac:dyDescent="0.25">
      <c r="B178" s="63">
        <f>B177+1</f>
      </c>
      <c r="C178" s="64">
        <f>EDATE($C$7,B178)</f>
      </c>
      <c r="D178" s="65">
        <f>H177</f>
      </c>
      <c r="E178" s="65">
        <f>I177</f>
      </c>
      <c r="F178" s="65">
        <f>IF(J178=1,MAX(0,D178-E178)*'1. Offset Engine'!C28/100/12,0)</f>
      </c>
      <c r="G178" s="65">
        <f>IF(J178=1,MAX(0,MIN('1. Offset Engine'!$F$7-F178,D178)),0)</f>
      </c>
      <c r="H178" s="65">
        <f>IF(J178=1,MAX(0,D178-G178),0)</f>
      </c>
      <c r="I178" s="65">
        <f>IF(J178=1,E178+'1. Offset Engine'!B24,E178)</f>
      </c>
      <c r="J178" s="66">
        <f>IF(AND(B178&lt;='1. Offset Engine'!C29*12,D178&gt;0.5,D178&gt;E178),1,0)</f>
      </c>
    </row>
    <row r="179" spans="2:10" x14ac:dyDescent="0.25">
      <c r="B179" s="67">
        <f>B178+1</f>
      </c>
      <c r="C179" s="68">
        <f>EDATE($C$7,B179)</f>
      </c>
      <c r="D179" s="69">
        <f>H178</f>
      </c>
      <c r="E179" s="69">
        <f>I178</f>
      </c>
      <c r="F179" s="69">
        <f>IF(J179=1,MAX(0,D179-E179)*'1. Offset Engine'!C28/100/12,0)</f>
      </c>
      <c r="G179" s="69">
        <f>IF(J179=1,MAX(0,MIN('1. Offset Engine'!$F$7-F179,D179)),0)</f>
      </c>
      <c r="H179" s="69">
        <f>IF(J179=1,MAX(0,D179-G179),0)</f>
      </c>
      <c r="I179" s="69">
        <f>IF(J179=1,E179+'1. Offset Engine'!B24,E179)</f>
      </c>
      <c r="J179" s="70">
        <f>IF(AND(B179&lt;='1. Offset Engine'!C29*12,D179&gt;0.5,D179&gt;E179),1,0)</f>
      </c>
    </row>
    <row r="180" spans="2:10" x14ac:dyDescent="0.25">
      <c r="B180" s="63">
        <f>B179+1</f>
      </c>
      <c r="C180" s="64">
        <f>EDATE($C$7,B180)</f>
      </c>
      <c r="D180" s="65">
        <f>H179</f>
      </c>
      <c r="E180" s="65">
        <f>I179</f>
      </c>
      <c r="F180" s="65">
        <f>IF(J180=1,MAX(0,D180-E180)*'1. Offset Engine'!C28/100/12,0)</f>
      </c>
      <c r="G180" s="65">
        <f>IF(J180=1,MAX(0,MIN('1. Offset Engine'!$F$7-F180,D180)),0)</f>
      </c>
      <c r="H180" s="65">
        <f>IF(J180=1,MAX(0,D180-G180),0)</f>
      </c>
      <c r="I180" s="65">
        <f>IF(J180=1,E180+'1. Offset Engine'!B24,E180)</f>
      </c>
      <c r="J180" s="66">
        <f>IF(AND(B180&lt;='1. Offset Engine'!C29*12,D180&gt;0.5,D180&gt;E180),1,0)</f>
      </c>
    </row>
    <row r="181" spans="2:10" x14ac:dyDescent="0.25">
      <c r="B181" s="67">
        <f>B180+1</f>
      </c>
      <c r="C181" s="68">
        <f>EDATE($C$7,B181)</f>
      </c>
      <c r="D181" s="69">
        <f>H180</f>
      </c>
      <c r="E181" s="69">
        <f>I180</f>
      </c>
      <c r="F181" s="69">
        <f>IF(J181=1,MAX(0,D181-E181)*'1. Offset Engine'!C28/100/12,0)</f>
      </c>
      <c r="G181" s="69">
        <f>IF(J181=1,MAX(0,MIN('1. Offset Engine'!$F$7-F181,D181)),0)</f>
      </c>
      <c r="H181" s="69">
        <f>IF(J181=1,MAX(0,D181-G181),0)</f>
      </c>
      <c r="I181" s="69">
        <f>IF(J181=1,E181+'1. Offset Engine'!B24,E181)</f>
      </c>
      <c r="J181" s="70">
        <f>IF(AND(B181&lt;='1. Offset Engine'!C29*12,D181&gt;0.5,D181&gt;E181),1,0)</f>
      </c>
    </row>
    <row r="182" spans="2:10" x14ac:dyDescent="0.25">
      <c r="B182" s="63">
        <f>B181+1</f>
      </c>
      <c r="C182" s="64">
        <f>EDATE($C$7,B182)</f>
      </c>
      <c r="D182" s="65">
        <f>H181</f>
      </c>
      <c r="E182" s="65">
        <f>I181</f>
      </c>
      <c r="F182" s="65">
        <f>IF(J182=1,MAX(0,D182-E182)*'1. Offset Engine'!C28/100/12,0)</f>
      </c>
      <c r="G182" s="65">
        <f>IF(J182=1,MAX(0,MIN('1. Offset Engine'!$F$7-F182,D182)),0)</f>
      </c>
      <c r="H182" s="65">
        <f>IF(J182=1,MAX(0,D182-G182),0)</f>
      </c>
      <c r="I182" s="65">
        <f>IF(J182=1,E182+'1. Offset Engine'!B24,E182)</f>
      </c>
      <c r="J182" s="66">
        <f>IF(AND(B182&lt;='1. Offset Engine'!C29*12,D182&gt;0.5,D182&gt;E182),1,0)</f>
      </c>
    </row>
    <row r="183" spans="2:10" x14ac:dyDescent="0.25">
      <c r="B183" s="67">
        <f>B182+1</f>
      </c>
      <c r="C183" s="68">
        <f>EDATE($C$7,B183)</f>
      </c>
      <c r="D183" s="69">
        <f>H182</f>
      </c>
      <c r="E183" s="69">
        <f>I182</f>
      </c>
      <c r="F183" s="69">
        <f>IF(J183=1,MAX(0,D183-E183)*'1. Offset Engine'!C28/100/12,0)</f>
      </c>
      <c r="G183" s="69">
        <f>IF(J183=1,MAX(0,MIN('1. Offset Engine'!$F$7-F183,D183)),0)</f>
      </c>
      <c r="H183" s="69">
        <f>IF(J183=1,MAX(0,D183-G183),0)</f>
      </c>
      <c r="I183" s="69">
        <f>IF(J183=1,E183+'1. Offset Engine'!B24,E183)</f>
      </c>
      <c r="J183" s="70">
        <f>IF(AND(B183&lt;='1. Offset Engine'!C29*12,D183&gt;0.5,D183&gt;E183),1,0)</f>
      </c>
    </row>
    <row r="184" spans="2:10" x14ac:dyDescent="0.25">
      <c r="B184" s="63">
        <f>B183+1</f>
      </c>
      <c r="C184" s="64">
        <f>EDATE($C$7,B184)</f>
      </c>
      <c r="D184" s="65">
        <f>H183</f>
      </c>
      <c r="E184" s="65">
        <f>I183</f>
      </c>
      <c r="F184" s="65">
        <f>IF(J184=1,MAX(0,D184-E184)*'1. Offset Engine'!C28/100/12,0)</f>
      </c>
      <c r="G184" s="65">
        <f>IF(J184=1,MAX(0,MIN('1. Offset Engine'!$F$7-F184,D184)),0)</f>
      </c>
      <c r="H184" s="65">
        <f>IF(J184=1,MAX(0,D184-G184),0)</f>
      </c>
      <c r="I184" s="65">
        <f>IF(J184=1,E184+'1. Offset Engine'!B24,E184)</f>
      </c>
      <c r="J184" s="66">
        <f>IF(AND(B184&lt;='1. Offset Engine'!C29*12,D184&gt;0.5,D184&gt;E184),1,0)</f>
      </c>
    </row>
    <row r="185" spans="2:10" x14ac:dyDescent="0.25">
      <c r="B185" s="67">
        <f>B184+1</f>
      </c>
      <c r="C185" s="68">
        <f>EDATE($C$7,B185)</f>
      </c>
      <c r="D185" s="69">
        <f>H184</f>
      </c>
      <c r="E185" s="69">
        <f>I184</f>
      </c>
      <c r="F185" s="69">
        <f>IF(J185=1,MAX(0,D185-E185)*'1. Offset Engine'!C28/100/12,0)</f>
      </c>
      <c r="G185" s="69">
        <f>IF(J185=1,MAX(0,MIN('1. Offset Engine'!$F$7-F185,D185)),0)</f>
      </c>
      <c r="H185" s="69">
        <f>IF(J185=1,MAX(0,D185-G185),0)</f>
      </c>
      <c r="I185" s="69">
        <f>IF(J185=1,E185+'1. Offset Engine'!B24,E185)</f>
      </c>
      <c r="J185" s="70">
        <f>IF(AND(B185&lt;='1. Offset Engine'!C29*12,D185&gt;0.5,D185&gt;E185),1,0)</f>
      </c>
    </row>
    <row r="186" spans="2:10" x14ac:dyDescent="0.25">
      <c r="B186" s="63">
        <f>B185+1</f>
      </c>
      <c r="C186" s="64">
        <f>EDATE($C$7,B186)</f>
      </c>
      <c r="D186" s="65">
        <f>H185</f>
      </c>
      <c r="E186" s="65">
        <f>I185</f>
      </c>
      <c r="F186" s="65">
        <f>IF(J186=1,MAX(0,D186-E186)*'1. Offset Engine'!C28/100/12,0)</f>
      </c>
      <c r="G186" s="65">
        <f>IF(J186=1,MAX(0,MIN('1. Offset Engine'!$F$7-F186,D186)),0)</f>
      </c>
      <c r="H186" s="65">
        <f>IF(J186=1,MAX(0,D186-G186),0)</f>
      </c>
      <c r="I186" s="65">
        <f>IF(J186=1,E186+'1. Offset Engine'!B24,E186)</f>
      </c>
      <c r="J186" s="66">
        <f>IF(AND(B186&lt;='1. Offset Engine'!C29*12,D186&gt;0.5,D186&gt;E186),1,0)</f>
      </c>
    </row>
    <row r="187" spans="2:10" x14ac:dyDescent="0.25">
      <c r="B187" s="67">
        <f>B186+1</f>
      </c>
      <c r="C187" s="68">
        <f>EDATE($C$7,B187)</f>
      </c>
      <c r="D187" s="69">
        <f>H186</f>
      </c>
      <c r="E187" s="69">
        <f>I186</f>
      </c>
      <c r="F187" s="69">
        <f>IF(J187=1,MAX(0,D187-E187)*'1. Offset Engine'!C28/100/12,0)</f>
      </c>
      <c r="G187" s="69">
        <f>IF(J187=1,MAX(0,MIN('1. Offset Engine'!$F$7-F187,D187)),0)</f>
      </c>
      <c r="H187" s="69">
        <f>IF(J187=1,MAX(0,D187-G187),0)</f>
      </c>
      <c r="I187" s="69">
        <f>IF(J187=1,E187+'1. Offset Engine'!B24,E187)</f>
      </c>
      <c r="J187" s="70">
        <f>IF(AND(B187&lt;='1. Offset Engine'!C29*12,D187&gt;0.5,D187&gt;E187),1,0)</f>
      </c>
    </row>
    <row r="188" spans="2:10" x14ac:dyDescent="0.25">
      <c r="B188" s="63">
        <f>B187+1</f>
      </c>
      <c r="C188" s="64">
        <f>EDATE($C$7,B188)</f>
      </c>
      <c r="D188" s="65">
        <f>H187</f>
      </c>
      <c r="E188" s="65">
        <f>I187</f>
      </c>
      <c r="F188" s="65">
        <f>IF(J188=1,MAX(0,D188-E188)*'1. Offset Engine'!C28/100/12,0)</f>
      </c>
      <c r="G188" s="65">
        <f>IF(J188=1,MAX(0,MIN('1. Offset Engine'!$F$7-F188,D188)),0)</f>
      </c>
      <c r="H188" s="65">
        <f>IF(J188=1,MAX(0,D188-G188),0)</f>
      </c>
      <c r="I188" s="65">
        <f>IF(J188=1,E188+'1. Offset Engine'!B24,E188)</f>
      </c>
      <c r="J188" s="66">
        <f>IF(AND(B188&lt;='1. Offset Engine'!C29*12,D188&gt;0.5,D188&gt;E188),1,0)</f>
      </c>
    </row>
    <row r="189" spans="2:10" x14ac:dyDescent="0.25">
      <c r="B189" s="67">
        <f>B188+1</f>
      </c>
      <c r="C189" s="68">
        <f>EDATE($C$7,B189)</f>
      </c>
      <c r="D189" s="69">
        <f>H188</f>
      </c>
      <c r="E189" s="69">
        <f>I188</f>
      </c>
      <c r="F189" s="69">
        <f>IF(J189=1,MAX(0,D189-E189)*'1. Offset Engine'!C28/100/12,0)</f>
      </c>
      <c r="G189" s="69">
        <f>IF(J189=1,MAX(0,MIN('1. Offset Engine'!$F$7-F189,D189)),0)</f>
      </c>
      <c r="H189" s="69">
        <f>IF(J189=1,MAX(0,D189-G189),0)</f>
      </c>
      <c r="I189" s="69">
        <f>IF(J189=1,E189+'1. Offset Engine'!B24,E189)</f>
      </c>
      <c r="J189" s="70">
        <f>IF(AND(B189&lt;='1. Offset Engine'!C29*12,D189&gt;0.5,D189&gt;E189),1,0)</f>
      </c>
    </row>
    <row r="190" spans="2:10" x14ac:dyDescent="0.25">
      <c r="B190" s="63">
        <f>B189+1</f>
      </c>
      <c r="C190" s="64">
        <f>EDATE($C$7,B190)</f>
      </c>
      <c r="D190" s="65">
        <f>H189</f>
      </c>
      <c r="E190" s="65">
        <f>I189</f>
      </c>
      <c r="F190" s="65">
        <f>IF(J190=1,MAX(0,D190-E190)*'1. Offset Engine'!C28/100/12,0)</f>
      </c>
      <c r="G190" s="65">
        <f>IF(J190=1,MAX(0,MIN('1. Offset Engine'!$F$7-F190,D190)),0)</f>
      </c>
      <c r="H190" s="65">
        <f>IF(J190=1,MAX(0,D190-G190),0)</f>
      </c>
      <c r="I190" s="65">
        <f>IF(J190=1,E190+'1. Offset Engine'!B24,E190)</f>
      </c>
      <c r="J190" s="66">
        <f>IF(AND(B190&lt;='1. Offset Engine'!C29*12,D190&gt;0.5,D190&gt;E190),1,0)</f>
      </c>
    </row>
    <row r="191" spans="2:10" x14ac:dyDescent="0.25">
      <c r="B191" s="67">
        <f>B190+1</f>
      </c>
      <c r="C191" s="68">
        <f>EDATE($C$7,B191)</f>
      </c>
      <c r="D191" s="69">
        <f>H190</f>
      </c>
      <c r="E191" s="69">
        <f>I190</f>
      </c>
      <c r="F191" s="69">
        <f>IF(J191=1,MAX(0,D191-E191)*'1. Offset Engine'!C28/100/12,0)</f>
      </c>
      <c r="G191" s="69">
        <f>IF(J191=1,MAX(0,MIN('1. Offset Engine'!$F$7-F191,D191)),0)</f>
      </c>
      <c r="H191" s="69">
        <f>IF(J191=1,MAX(0,D191-G191),0)</f>
      </c>
      <c r="I191" s="69">
        <f>IF(J191=1,E191+'1. Offset Engine'!B24,E191)</f>
      </c>
      <c r="J191" s="70">
        <f>IF(AND(B191&lt;='1. Offset Engine'!C29*12,D191&gt;0.5,D191&gt;E191),1,0)</f>
      </c>
    </row>
    <row r="192" spans="2:10" x14ac:dyDescent="0.25">
      <c r="B192" s="63">
        <f>B191+1</f>
      </c>
      <c r="C192" s="64">
        <f>EDATE($C$7,B192)</f>
      </c>
      <c r="D192" s="65">
        <f>H191</f>
      </c>
      <c r="E192" s="65">
        <f>I191</f>
      </c>
      <c r="F192" s="65">
        <f>IF(J192=1,MAX(0,D192-E192)*'1. Offset Engine'!C28/100/12,0)</f>
      </c>
      <c r="G192" s="65">
        <f>IF(J192=1,MAX(0,MIN('1. Offset Engine'!$F$7-F192,D192)),0)</f>
      </c>
      <c r="H192" s="65">
        <f>IF(J192=1,MAX(0,D192-G192),0)</f>
      </c>
      <c r="I192" s="65">
        <f>IF(J192=1,E192+'1. Offset Engine'!B24,E192)</f>
      </c>
      <c r="J192" s="66">
        <f>IF(AND(B192&lt;='1. Offset Engine'!C29*12,D192&gt;0.5,D192&gt;E192),1,0)</f>
      </c>
    </row>
    <row r="193" spans="2:10" x14ac:dyDescent="0.25">
      <c r="B193" s="67">
        <f>B192+1</f>
      </c>
      <c r="C193" s="68">
        <f>EDATE($C$7,B193)</f>
      </c>
      <c r="D193" s="69">
        <f>H192</f>
      </c>
      <c r="E193" s="69">
        <f>I192</f>
      </c>
      <c r="F193" s="69">
        <f>IF(J193=1,MAX(0,D193-E193)*'1. Offset Engine'!C28/100/12,0)</f>
      </c>
      <c r="G193" s="69">
        <f>IF(J193=1,MAX(0,MIN('1. Offset Engine'!$F$7-F193,D193)),0)</f>
      </c>
      <c r="H193" s="69">
        <f>IF(J193=1,MAX(0,D193-G193),0)</f>
      </c>
      <c r="I193" s="69">
        <f>IF(J193=1,E193+'1. Offset Engine'!B24,E193)</f>
      </c>
      <c r="J193" s="70">
        <f>IF(AND(B193&lt;='1. Offset Engine'!C29*12,D193&gt;0.5,D193&gt;E193),1,0)</f>
      </c>
    </row>
    <row r="194" spans="2:10" x14ac:dyDescent="0.25">
      <c r="B194" s="63">
        <f>B193+1</f>
      </c>
      <c r="C194" s="64">
        <f>EDATE($C$7,B194)</f>
      </c>
      <c r="D194" s="65">
        <f>H193</f>
      </c>
      <c r="E194" s="65">
        <f>I193</f>
      </c>
      <c r="F194" s="65">
        <f>IF(J194=1,MAX(0,D194-E194)*'1. Offset Engine'!C28/100/12,0)</f>
      </c>
      <c r="G194" s="65">
        <f>IF(J194=1,MAX(0,MIN('1. Offset Engine'!$F$7-F194,D194)),0)</f>
      </c>
      <c r="H194" s="65">
        <f>IF(J194=1,MAX(0,D194-G194),0)</f>
      </c>
      <c r="I194" s="65">
        <f>IF(J194=1,E194+'1. Offset Engine'!B24,E194)</f>
      </c>
      <c r="J194" s="66">
        <f>IF(AND(B194&lt;='1. Offset Engine'!C29*12,D194&gt;0.5,D194&gt;E194),1,0)</f>
      </c>
    </row>
    <row r="195" spans="2:10" x14ac:dyDescent="0.25">
      <c r="B195" s="67">
        <f>B194+1</f>
      </c>
      <c r="C195" s="68">
        <f>EDATE($C$7,B195)</f>
      </c>
      <c r="D195" s="69">
        <f>H194</f>
      </c>
      <c r="E195" s="69">
        <f>I194</f>
      </c>
      <c r="F195" s="69">
        <f>IF(J195=1,MAX(0,D195-E195)*'1. Offset Engine'!C28/100/12,0)</f>
      </c>
      <c r="G195" s="69">
        <f>IF(J195=1,MAX(0,MIN('1. Offset Engine'!$F$7-F195,D195)),0)</f>
      </c>
      <c r="H195" s="69">
        <f>IF(J195=1,MAX(0,D195-G195),0)</f>
      </c>
      <c r="I195" s="69">
        <f>IF(J195=1,E195+'1. Offset Engine'!B24,E195)</f>
      </c>
      <c r="J195" s="70">
        <f>IF(AND(B195&lt;='1. Offset Engine'!C29*12,D195&gt;0.5,D195&gt;E195),1,0)</f>
      </c>
    </row>
    <row r="196" spans="2:10" x14ac:dyDescent="0.25">
      <c r="B196" s="63">
        <f>B195+1</f>
      </c>
      <c r="C196" s="64">
        <f>EDATE($C$7,B196)</f>
      </c>
      <c r="D196" s="65">
        <f>H195</f>
      </c>
      <c r="E196" s="65">
        <f>I195</f>
      </c>
      <c r="F196" s="65">
        <f>IF(J196=1,MAX(0,D196-E196)*'1. Offset Engine'!C28/100/12,0)</f>
      </c>
      <c r="G196" s="65">
        <f>IF(J196=1,MAX(0,MIN('1. Offset Engine'!$F$7-F196,D196)),0)</f>
      </c>
      <c r="H196" s="65">
        <f>IF(J196=1,MAX(0,D196-G196),0)</f>
      </c>
      <c r="I196" s="65">
        <f>IF(J196=1,E196+'1. Offset Engine'!B24,E196)</f>
      </c>
      <c r="J196" s="66">
        <f>IF(AND(B196&lt;='1. Offset Engine'!C29*12,D196&gt;0.5,D196&gt;E196),1,0)</f>
      </c>
    </row>
    <row r="197" spans="2:10" x14ac:dyDescent="0.25">
      <c r="B197" s="67">
        <f>B196+1</f>
      </c>
      <c r="C197" s="68">
        <f>EDATE($C$7,B197)</f>
      </c>
      <c r="D197" s="69">
        <f>H196</f>
      </c>
      <c r="E197" s="69">
        <f>I196</f>
      </c>
      <c r="F197" s="69">
        <f>IF(J197=1,MAX(0,D197-E197)*'1. Offset Engine'!C28/100/12,0)</f>
      </c>
      <c r="G197" s="69">
        <f>IF(J197=1,MAX(0,MIN('1. Offset Engine'!$F$7-F197,D197)),0)</f>
      </c>
      <c r="H197" s="69">
        <f>IF(J197=1,MAX(0,D197-G197),0)</f>
      </c>
      <c r="I197" s="69">
        <f>IF(J197=1,E197+'1. Offset Engine'!B24,E197)</f>
      </c>
      <c r="J197" s="70">
        <f>IF(AND(B197&lt;='1. Offset Engine'!C29*12,D197&gt;0.5,D197&gt;E197),1,0)</f>
      </c>
    </row>
    <row r="198" spans="2:10" x14ac:dyDescent="0.25">
      <c r="B198" s="63">
        <f>B197+1</f>
      </c>
      <c r="C198" s="64">
        <f>EDATE($C$7,B198)</f>
      </c>
      <c r="D198" s="65">
        <f>H197</f>
      </c>
      <c r="E198" s="65">
        <f>I197</f>
      </c>
      <c r="F198" s="65">
        <f>IF(J198=1,MAX(0,D198-E198)*'1. Offset Engine'!C28/100/12,0)</f>
      </c>
      <c r="G198" s="65">
        <f>IF(J198=1,MAX(0,MIN('1. Offset Engine'!$F$7-F198,D198)),0)</f>
      </c>
      <c r="H198" s="65">
        <f>IF(J198=1,MAX(0,D198-G198),0)</f>
      </c>
      <c r="I198" s="65">
        <f>IF(J198=1,E198+'1. Offset Engine'!B24,E198)</f>
      </c>
      <c r="J198" s="66">
        <f>IF(AND(B198&lt;='1. Offset Engine'!C29*12,D198&gt;0.5,D198&gt;E198),1,0)</f>
      </c>
    </row>
    <row r="199" spans="2:10" x14ac:dyDescent="0.25">
      <c r="B199" s="67">
        <f>B198+1</f>
      </c>
      <c r="C199" s="68">
        <f>EDATE($C$7,B199)</f>
      </c>
      <c r="D199" s="69">
        <f>H198</f>
      </c>
      <c r="E199" s="69">
        <f>I198</f>
      </c>
      <c r="F199" s="69">
        <f>IF(J199=1,MAX(0,D199-E199)*'1. Offset Engine'!C28/100/12,0)</f>
      </c>
      <c r="G199" s="69">
        <f>IF(J199=1,MAX(0,MIN('1. Offset Engine'!$F$7-F199,D199)),0)</f>
      </c>
      <c r="H199" s="69">
        <f>IF(J199=1,MAX(0,D199-G199),0)</f>
      </c>
      <c r="I199" s="69">
        <f>IF(J199=1,E199+'1. Offset Engine'!B24,E199)</f>
      </c>
      <c r="J199" s="70">
        <f>IF(AND(B199&lt;='1. Offset Engine'!C29*12,D199&gt;0.5,D199&gt;E199),1,0)</f>
      </c>
    </row>
    <row r="200" spans="2:10" x14ac:dyDescent="0.25">
      <c r="B200" s="63">
        <f>B199+1</f>
      </c>
      <c r="C200" s="64">
        <f>EDATE($C$7,B200)</f>
      </c>
      <c r="D200" s="65">
        <f>H199</f>
      </c>
      <c r="E200" s="65">
        <f>I199</f>
      </c>
      <c r="F200" s="65">
        <f>IF(J200=1,MAX(0,D200-E200)*'1. Offset Engine'!C28/100/12,0)</f>
      </c>
      <c r="G200" s="65">
        <f>IF(J200=1,MAX(0,MIN('1. Offset Engine'!$F$7-F200,D200)),0)</f>
      </c>
      <c r="H200" s="65">
        <f>IF(J200=1,MAX(0,D200-G200),0)</f>
      </c>
      <c r="I200" s="65">
        <f>IF(J200=1,E200+'1. Offset Engine'!B24,E200)</f>
      </c>
      <c r="J200" s="66">
        <f>IF(AND(B200&lt;='1. Offset Engine'!C29*12,D200&gt;0.5,D200&gt;E200),1,0)</f>
      </c>
    </row>
    <row r="201" spans="2:10" x14ac:dyDescent="0.25">
      <c r="B201" s="67">
        <f>B200+1</f>
      </c>
      <c r="C201" s="68">
        <f>EDATE($C$7,B201)</f>
      </c>
      <c r="D201" s="69">
        <f>H200</f>
      </c>
      <c r="E201" s="69">
        <f>I200</f>
      </c>
      <c r="F201" s="69">
        <f>IF(J201=1,MAX(0,D201-E201)*'1. Offset Engine'!C28/100/12,0)</f>
      </c>
      <c r="G201" s="69">
        <f>IF(J201=1,MAX(0,MIN('1. Offset Engine'!$F$7-F201,D201)),0)</f>
      </c>
      <c r="H201" s="69">
        <f>IF(J201=1,MAX(0,D201-G201),0)</f>
      </c>
      <c r="I201" s="69">
        <f>IF(J201=1,E201+'1. Offset Engine'!B24,E201)</f>
      </c>
      <c r="J201" s="70">
        <f>IF(AND(B201&lt;='1. Offset Engine'!C29*12,D201&gt;0.5,D201&gt;E201),1,0)</f>
      </c>
    </row>
    <row r="202" spans="2:10" x14ac:dyDescent="0.25">
      <c r="B202" s="63">
        <f>B201+1</f>
      </c>
      <c r="C202" s="64">
        <f>EDATE($C$7,B202)</f>
      </c>
      <c r="D202" s="65">
        <f>H201</f>
      </c>
      <c r="E202" s="65">
        <f>I201</f>
      </c>
      <c r="F202" s="65">
        <f>IF(J202=1,MAX(0,D202-E202)*'1. Offset Engine'!C28/100/12,0)</f>
      </c>
      <c r="G202" s="65">
        <f>IF(J202=1,MAX(0,MIN('1. Offset Engine'!$F$7-F202,D202)),0)</f>
      </c>
      <c r="H202" s="65">
        <f>IF(J202=1,MAX(0,D202-G202),0)</f>
      </c>
      <c r="I202" s="65">
        <f>IF(J202=1,E202+'1. Offset Engine'!B24,E202)</f>
      </c>
      <c r="J202" s="66">
        <f>IF(AND(B202&lt;='1. Offset Engine'!C29*12,D202&gt;0.5,D202&gt;E202),1,0)</f>
      </c>
    </row>
    <row r="203" spans="2:10" x14ac:dyDescent="0.25">
      <c r="B203" s="67">
        <f>B202+1</f>
      </c>
      <c r="C203" s="68">
        <f>EDATE($C$7,B203)</f>
      </c>
      <c r="D203" s="69">
        <f>H202</f>
      </c>
      <c r="E203" s="69">
        <f>I202</f>
      </c>
      <c r="F203" s="69">
        <f>IF(J203=1,MAX(0,D203-E203)*'1. Offset Engine'!C28/100/12,0)</f>
      </c>
      <c r="G203" s="69">
        <f>IF(J203=1,MAX(0,MIN('1. Offset Engine'!$F$7-F203,D203)),0)</f>
      </c>
      <c r="H203" s="69">
        <f>IF(J203=1,MAX(0,D203-G203),0)</f>
      </c>
      <c r="I203" s="69">
        <f>IF(J203=1,E203+'1. Offset Engine'!B24,E203)</f>
      </c>
      <c r="J203" s="70">
        <f>IF(AND(B203&lt;='1. Offset Engine'!C29*12,D203&gt;0.5,D203&gt;E203),1,0)</f>
      </c>
    </row>
    <row r="204" spans="2:10" x14ac:dyDescent="0.25">
      <c r="B204" s="63">
        <f>B203+1</f>
      </c>
      <c r="C204" s="64">
        <f>EDATE($C$7,B204)</f>
      </c>
      <c r="D204" s="65">
        <f>H203</f>
      </c>
      <c r="E204" s="65">
        <f>I203</f>
      </c>
      <c r="F204" s="65">
        <f>IF(J204=1,MAX(0,D204-E204)*'1. Offset Engine'!C28/100/12,0)</f>
      </c>
      <c r="G204" s="65">
        <f>IF(J204=1,MAX(0,MIN('1. Offset Engine'!$F$7-F204,D204)),0)</f>
      </c>
      <c r="H204" s="65">
        <f>IF(J204=1,MAX(0,D204-G204),0)</f>
      </c>
      <c r="I204" s="65">
        <f>IF(J204=1,E204+'1. Offset Engine'!B24,E204)</f>
      </c>
      <c r="J204" s="66">
        <f>IF(AND(B204&lt;='1. Offset Engine'!C29*12,D204&gt;0.5,D204&gt;E204),1,0)</f>
      </c>
    </row>
    <row r="205" spans="2:10" x14ac:dyDescent="0.25">
      <c r="B205" s="67">
        <f>B204+1</f>
      </c>
      <c r="C205" s="68">
        <f>EDATE($C$7,B205)</f>
      </c>
      <c r="D205" s="69">
        <f>H204</f>
      </c>
      <c r="E205" s="69">
        <f>I204</f>
      </c>
      <c r="F205" s="69">
        <f>IF(J205=1,MAX(0,D205-E205)*'1. Offset Engine'!C28/100/12,0)</f>
      </c>
      <c r="G205" s="69">
        <f>IF(J205=1,MAX(0,MIN('1. Offset Engine'!$F$7-F205,D205)),0)</f>
      </c>
      <c r="H205" s="69">
        <f>IF(J205=1,MAX(0,D205-G205),0)</f>
      </c>
      <c r="I205" s="69">
        <f>IF(J205=1,E205+'1. Offset Engine'!B24,E205)</f>
      </c>
      <c r="J205" s="70">
        <f>IF(AND(B205&lt;='1. Offset Engine'!C29*12,D205&gt;0.5,D205&gt;E205),1,0)</f>
      </c>
    </row>
    <row r="206" spans="2:10" x14ac:dyDescent="0.25">
      <c r="B206" s="63">
        <f>B205+1</f>
      </c>
      <c r="C206" s="64">
        <f>EDATE($C$7,B206)</f>
      </c>
      <c r="D206" s="65">
        <f>H205</f>
      </c>
      <c r="E206" s="65">
        <f>I205</f>
      </c>
      <c r="F206" s="65">
        <f>IF(J206=1,MAX(0,D206-E206)*'1. Offset Engine'!C28/100/12,0)</f>
      </c>
      <c r="G206" s="65">
        <f>IF(J206=1,MAX(0,MIN('1. Offset Engine'!$F$7-F206,D206)),0)</f>
      </c>
      <c r="H206" s="65">
        <f>IF(J206=1,MAX(0,D206-G206),0)</f>
      </c>
      <c r="I206" s="65">
        <f>IF(J206=1,E206+'1. Offset Engine'!B24,E206)</f>
      </c>
      <c r="J206" s="66">
        <f>IF(AND(B206&lt;='1. Offset Engine'!C29*12,D206&gt;0.5,D206&gt;E206),1,0)</f>
      </c>
    </row>
    <row r="207" spans="2:10" x14ac:dyDescent="0.25">
      <c r="B207" s="67">
        <f>B206+1</f>
      </c>
      <c r="C207" s="68">
        <f>EDATE($C$7,B207)</f>
      </c>
      <c r="D207" s="69">
        <f>H206</f>
      </c>
      <c r="E207" s="69">
        <f>I206</f>
      </c>
      <c r="F207" s="69">
        <f>IF(J207=1,MAX(0,D207-E207)*'1. Offset Engine'!C28/100/12,0)</f>
      </c>
      <c r="G207" s="69">
        <f>IF(J207=1,MAX(0,MIN('1. Offset Engine'!$F$7-F207,D207)),0)</f>
      </c>
      <c r="H207" s="69">
        <f>IF(J207=1,MAX(0,D207-G207),0)</f>
      </c>
      <c r="I207" s="69">
        <f>IF(J207=1,E207+'1. Offset Engine'!B24,E207)</f>
      </c>
      <c r="J207" s="70">
        <f>IF(AND(B207&lt;='1. Offset Engine'!C29*12,D207&gt;0.5,D207&gt;E207),1,0)</f>
      </c>
    </row>
    <row r="208" spans="2:10" x14ac:dyDescent="0.25">
      <c r="B208" s="63">
        <f>B207+1</f>
      </c>
      <c r="C208" s="64">
        <f>EDATE($C$7,B208)</f>
      </c>
      <c r="D208" s="65">
        <f>H207</f>
      </c>
      <c r="E208" s="65">
        <f>I207</f>
      </c>
      <c r="F208" s="65">
        <f>IF(J208=1,MAX(0,D208-E208)*'1. Offset Engine'!C28/100/12,0)</f>
      </c>
      <c r="G208" s="65">
        <f>IF(J208=1,MAX(0,MIN('1. Offset Engine'!$F$7-F208,D208)),0)</f>
      </c>
      <c r="H208" s="65">
        <f>IF(J208=1,MAX(0,D208-G208),0)</f>
      </c>
      <c r="I208" s="65">
        <f>IF(J208=1,E208+'1. Offset Engine'!B24,E208)</f>
      </c>
      <c r="J208" s="66">
        <f>IF(AND(B208&lt;='1. Offset Engine'!C29*12,D208&gt;0.5,D208&gt;E208),1,0)</f>
      </c>
    </row>
    <row r="209" spans="2:10" x14ac:dyDescent="0.25">
      <c r="B209" s="67">
        <f>B208+1</f>
      </c>
      <c r="C209" s="68">
        <f>EDATE($C$7,B209)</f>
      </c>
      <c r="D209" s="69">
        <f>H208</f>
      </c>
      <c r="E209" s="69">
        <f>I208</f>
      </c>
      <c r="F209" s="69">
        <f>IF(J209=1,MAX(0,D209-E209)*'1. Offset Engine'!C28/100/12,0)</f>
      </c>
      <c r="G209" s="69">
        <f>IF(J209=1,MAX(0,MIN('1. Offset Engine'!$F$7-F209,D209)),0)</f>
      </c>
      <c r="H209" s="69">
        <f>IF(J209=1,MAX(0,D209-G209),0)</f>
      </c>
      <c r="I209" s="69">
        <f>IF(J209=1,E209+'1. Offset Engine'!B24,E209)</f>
      </c>
      <c r="J209" s="70">
        <f>IF(AND(B209&lt;='1. Offset Engine'!C29*12,D209&gt;0.5,D209&gt;E209),1,0)</f>
      </c>
    </row>
    <row r="210" spans="2:10" x14ac:dyDescent="0.25">
      <c r="B210" s="63">
        <f>B209+1</f>
      </c>
      <c r="C210" s="64">
        <f>EDATE($C$7,B210)</f>
      </c>
      <c r="D210" s="65">
        <f>H209</f>
      </c>
      <c r="E210" s="65">
        <f>I209</f>
      </c>
      <c r="F210" s="65">
        <f>IF(J210=1,MAX(0,D210-E210)*'1. Offset Engine'!C28/100/12,0)</f>
      </c>
      <c r="G210" s="65">
        <f>IF(J210=1,MAX(0,MIN('1. Offset Engine'!$F$7-F210,D210)),0)</f>
      </c>
      <c r="H210" s="65">
        <f>IF(J210=1,MAX(0,D210-G210),0)</f>
      </c>
      <c r="I210" s="65">
        <f>IF(J210=1,E210+'1. Offset Engine'!B24,E210)</f>
      </c>
      <c r="J210" s="66">
        <f>IF(AND(B210&lt;='1. Offset Engine'!C29*12,D210&gt;0.5,D210&gt;E210),1,0)</f>
      </c>
    </row>
    <row r="211" spans="2:10" x14ac:dyDescent="0.25">
      <c r="B211" s="67">
        <f>B210+1</f>
      </c>
      <c r="C211" s="68">
        <f>EDATE($C$7,B211)</f>
      </c>
      <c r="D211" s="69">
        <f>H210</f>
      </c>
      <c r="E211" s="69">
        <f>I210</f>
      </c>
      <c r="F211" s="69">
        <f>IF(J211=1,MAX(0,D211-E211)*'1. Offset Engine'!C28/100/12,0)</f>
      </c>
      <c r="G211" s="69">
        <f>IF(J211=1,MAX(0,MIN('1. Offset Engine'!$F$7-F211,D211)),0)</f>
      </c>
      <c r="H211" s="69">
        <f>IF(J211=1,MAX(0,D211-G211),0)</f>
      </c>
      <c r="I211" s="69">
        <f>IF(J211=1,E211+'1. Offset Engine'!B24,E211)</f>
      </c>
      <c r="J211" s="70">
        <f>IF(AND(B211&lt;='1. Offset Engine'!C29*12,D211&gt;0.5,D211&gt;E211),1,0)</f>
      </c>
    </row>
    <row r="212" spans="2:10" x14ac:dyDescent="0.25">
      <c r="B212" s="63">
        <f>B211+1</f>
      </c>
      <c r="C212" s="64">
        <f>EDATE($C$7,B212)</f>
      </c>
      <c r="D212" s="65">
        <f>H211</f>
      </c>
      <c r="E212" s="65">
        <f>I211</f>
      </c>
      <c r="F212" s="65">
        <f>IF(J212=1,MAX(0,D212-E212)*'1. Offset Engine'!C28/100/12,0)</f>
      </c>
      <c r="G212" s="65">
        <f>IF(J212=1,MAX(0,MIN('1. Offset Engine'!$F$7-F212,D212)),0)</f>
      </c>
      <c r="H212" s="65">
        <f>IF(J212=1,MAX(0,D212-G212),0)</f>
      </c>
      <c r="I212" s="65">
        <f>IF(J212=1,E212+'1. Offset Engine'!B24,E212)</f>
      </c>
      <c r="J212" s="66">
        <f>IF(AND(B212&lt;='1. Offset Engine'!C29*12,D212&gt;0.5,D212&gt;E212),1,0)</f>
      </c>
    </row>
    <row r="213" spans="2:10" x14ac:dyDescent="0.25">
      <c r="B213" s="67">
        <f>B212+1</f>
      </c>
      <c r="C213" s="68">
        <f>EDATE($C$7,B213)</f>
      </c>
      <c r="D213" s="69">
        <f>H212</f>
      </c>
      <c r="E213" s="69">
        <f>I212</f>
      </c>
      <c r="F213" s="69">
        <f>IF(J213=1,MAX(0,D213-E213)*'1. Offset Engine'!C28/100/12,0)</f>
      </c>
      <c r="G213" s="69">
        <f>IF(J213=1,MAX(0,MIN('1. Offset Engine'!$F$7-F213,D213)),0)</f>
      </c>
      <c r="H213" s="69">
        <f>IF(J213=1,MAX(0,D213-G213),0)</f>
      </c>
      <c r="I213" s="69">
        <f>IF(J213=1,E213+'1. Offset Engine'!B24,E213)</f>
      </c>
      <c r="J213" s="70">
        <f>IF(AND(B213&lt;='1. Offset Engine'!C29*12,D213&gt;0.5,D213&gt;E213),1,0)</f>
      </c>
    </row>
    <row r="214" spans="2:10" x14ac:dyDescent="0.25">
      <c r="B214" s="63">
        <f>B213+1</f>
      </c>
      <c r="C214" s="64">
        <f>EDATE($C$7,B214)</f>
      </c>
      <c r="D214" s="65">
        <f>H213</f>
      </c>
      <c r="E214" s="65">
        <f>I213</f>
      </c>
      <c r="F214" s="65">
        <f>IF(J214=1,MAX(0,D214-E214)*'1. Offset Engine'!C28/100/12,0)</f>
      </c>
      <c r="G214" s="65">
        <f>IF(J214=1,MAX(0,MIN('1. Offset Engine'!$F$7-F214,D214)),0)</f>
      </c>
      <c r="H214" s="65">
        <f>IF(J214=1,MAX(0,D214-G214),0)</f>
      </c>
      <c r="I214" s="65">
        <f>IF(J214=1,E214+'1. Offset Engine'!B24,E214)</f>
      </c>
      <c r="J214" s="66">
        <f>IF(AND(B214&lt;='1. Offset Engine'!C29*12,D214&gt;0.5,D214&gt;E214),1,0)</f>
      </c>
    </row>
    <row r="215" spans="2:10" x14ac:dyDescent="0.25">
      <c r="B215" s="67">
        <f>B214+1</f>
      </c>
      <c r="C215" s="68">
        <f>EDATE($C$7,B215)</f>
      </c>
      <c r="D215" s="69">
        <f>H214</f>
      </c>
      <c r="E215" s="69">
        <f>I214</f>
      </c>
      <c r="F215" s="69">
        <f>IF(J215=1,MAX(0,D215-E215)*'1. Offset Engine'!C28/100/12,0)</f>
      </c>
      <c r="G215" s="69">
        <f>IF(J215=1,MAX(0,MIN('1. Offset Engine'!$F$7-F215,D215)),0)</f>
      </c>
      <c r="H215" s="69">
        <f>IF(J215=1,MAX(0,D215-G215),0)</f>
      </c>
      <c r="I215" s="69">
        <f>IF(J215=1,E215+'1. Offset Engine'!B24,E215)</f>
      </c>
      <c r="J215" s="70">
        <f>IF(AND(B215&lt;='1. Offset Engine'!C29*12,D215&gt;0.5,D215&gt;E215),1,0)</f>
      </c>
    </row>
    <row r="216" spans="2:10" x14ac:dyDescent="0.25">
      <c r="B216" s="63">
        <f>B215+1</f>
      </c>
      <c r="C216" s="64">
        <f>EDATE($C$7,B216)</f>
      </c>
      <c r="D216" s="65">
        <f>H215</f>
      </c>
      <c r="E216" s="65">
        <f>I215</f>
      </c>
      <c r="F216" s="65">
        <f>IF(J216=1,MAX(0,D216-E216)*'1. Offset Engine'!C28/100/12,0)</f>
      </c>
      <c r="G216" s="65">
        <f>IF(J216=1,MAX(0,MIN('1. Offset Engine'!$F$7-F216,D216)),0)</f>
      </c>
      <c r="H216" s="65">
        <f>IF(J216=1,MAX(0,D216-G216),0)</f>
      </c>
      <c r="I216" s="65">
        <f>IF(J216=1,E216+'1. Offset Engine'!B24,E216)</f>
      </c>
      <c r="J216" s="66">
        <f>IF(AND(B216&lt;='1. Offset Engine'!C29*12,D216&gt;0.5,D216&gt;E216),1,0)</f>
      </c>
    </row>
    <row r="217" spans="2:10" x14ac:dyDescent="0.25">
      <c r="B217" s="67">
        <f>B216+1</f>
      </c>
      <c r="C217" s="68">
        <f>EDATE($C$7,B217)</f>
      </c>
      <c r="D217" s="69">
        <f>H216</f>
      </c>
      <c r="E217" s="69">
        <f>I216</f>
      </c>
      <c r="F217" s="69">
        <f>IF(J217=1,MAX(0,D217-E217)*'1. Offset Engine'!C28/100/12,0)</f>
      </c>
      <c r="G217" s="69">
        <f>IF(J217=1,MAX(0,MIN('1. Offset Engine'!$F$7-F217,D217)),0)</f>
      </c>
      <c r="H217" s="69">
        <f>IF(J217=1,MAX(0,D217-G217),0)</f>
      </c>
      <c r="I217" s="69">
        <f>IF(J217=1,E217+'1. Offset Engine'!B24,E217)</f>
      </c>
      <c r="J217" s="70">
        <f>IF(AND(B217&lt;='1. Offset Engine'!C29*12,D217&gt;0.5,D217&gt;E217),1,0)</f>
      </c>
    </row>
    <row r="218" spans="2:10" x14ac:dyDescent="0.25">
      <c r="B218" s="63">
        <f>B217+1</f>
      </c>
      <c r="C218" s="64">
        <f>EDATE($C$7,B218)</f>
      </c>
      <c r="D218" s="65">
        <f>H217</f>
      </c>
      <c r="E218" s="65">
        <f>I217</f>
      </c>
      <c r="F218" s="65">
        <f>IF(J218=1,MAX(0,D218-E218)*'1. Offset Engine'!C28/100/12,0)</f>
      </c>
      <c r="G218" s="65">
        <f>IF(J218=1,MAX(0,MIN('1. Offset Engine'!$F$7-F218,D218)),0)</f>
      </c>
      <c r="H218" s="65">
        <f>IF(J218=1,MAX(0,D218-G218),0)</f>
      </c>
      <c r="I218" s="65">
        <f>IF(J218=1,E218+'1. Offset Engine'!B24,E218)</f>
      </c>
      <c r="J218" s="66">
        <f>IF(AND(B218&lt;='1. Offset Engine'!C29*12,D218&gt;0.5,D218&gt;E218),1,0)</f>
      </c>
    </row>
    <row r="219" spans="2:10" x14ac:dyDescent="0.25">
      <c r="B219" s="67">
        <f>B218+1</f>
      </c>
      <c r="C219" s="68">
        <f>EDATE($C$7,B219)</f>
      </c>
      <c r="D219" s="69">
        <f>H218</f>
      </c>
      <c r="E219" s="69">
        <f>I218</f>
      </c>
      <c r="F219" s="69">
        <f>IF(J219=1,MAX(0,D219-E219)*'1. Offset Engine'!C28/100/12,0)</f>
      </c>
      <c r="G219" s="69">
        <f>IF(J219=1,MAX(0,MIN('1. Offset Engine'!$F$7-F219,D219)),0)</f>
      </c>
      <c r="H219" s="69">
        <f>IF(J219=1,MAX(0,D219-G219),0)</f>
      </c>
      <c r="I219" s="69">
        <f>IF(J219=1,E219+'1. Offset Engine'!B24,E219)</f>
      </c>
      <c r="J219" s="70">
        <f>IF(AND(B219&lt;='1. Offset Engine'!C29*12,D219&gt;0.5,D219&gt;E219),1,0)</f>
      </c>
    </row>
    <row r="220" spans="2:10" x14ac:dyDescent="0.25">
      <c r="B220" s="63">
        <f>B219+1</f>
      </c>
      <c r="C220" s="64">
        <f>EDATE($C$7,B220)</f>
      </c>
      <c r="D220" s="65">
        <f>H219</f>
      </c>
      <c r="E220" s="65">
        <f>I219</f>
      </c>
      <c r="F220" s="65">
        <f>IF(J220=1,MAX(0,D220-E220)*'1. Offset Engine'!C28/100/12,0)</f>
      </c>
      <c r="G220" s="65">
        <f>IF(J220=1,MAX(0,MIN('1. Offset Engine'!$F$7-F220,D220)),0)</f>
      </c>
      <c r="H220" s="65">
        <f>IF(J220=1,MAX(0,D220-G220),0)</f>
      </c>
      <c r="I220" s="65">
        <f>IF(J220=1,E220+'1. Offset Engine'!B24,E220)</f>
      </c>
      <c r="J220" s="66">
        <f>IF(AND(B220&lt;='1. Offset Engine'!C29*12,D220&gt;0.5,D220&gt;E220),1,0)</f>
      </c>
    </row>
    <row r="221" spans="2:10" x14ac:dyDescent="0.25">
      <c r="B221" s="67">
        <f>B220+1</f>
      </c>
      <c r="C221" s="68">
        <f>EDATE($C$7,B221)</f>
      </c>
      <c r="D221" s="69">
        <f>H220</f>
      </c>
      <c r="E221" s="69">
        <f>I220</f>
      </c>
      <c r="F221" s="69">
        <f>IF(J221=1,MAX(0,D221-E221)*'1. Offset Engine'!C28/100/12,0)</f>
      </c>
      <c r="G221" s="69">
        <f>IF(J221=1,MAX(0,MIN('1. Offset Engine'!$F$7-F221,D221)),0)</f>
      </c>
      <c r="H221" s="69">
        <f>IF(J221=1,MAX(0,D221-G221),0)</f>
      </c>
      <c r="I221" s="69">
        <f>IF(J221=1,E221+'1. Offset Engine'!B24,E221)</f>
      </c>
      <c r="J221" s="70">
        <f>IF(AND(B221&lt;='1. Offset Engine'!C29*12,D221&gt;0.5,D221&gt;E221),1,0)</f>
      </c>
    </row>
    <row r="222" spans="2:10" x14ac:dyDescent="0.25">
      <c r="B222" s="63">
        <f>B221+1</f>
      </c>
      <c r="C222" s="64">
        <f>EDATE($C$7,B222)</f>
      </c>
      <c r="D222" s="65">
        <f>H221</f>
      </c>
      <c r="E222" s="65">
        <f>I221</f>
      </c>
      <c r="F222" s="65">
        <f>IF(J222=1,MAX(0,D222-E222)*'1. Offset Engine'!C28/100/12,0)</f>
      </c>
      <c r="G222" s="65">
        <f>IF(J222=1,MAX(0,MIN('1. Offset Engine'!$F$7-F222,D222)),0)</f>
      </c>
      <c r="H222" s="65">
        <f>IF(J222=1,MAX(0,D222-G222),0)</f>
      </c>
      <c r="I222" s="65">
        <f>IF(J222=1,E222+'1. Offset Engine'!B24,E222)</f>
      </c>
      <c r="J222" s="66">
        <f>IF(AND(B222&lt;='1. Offset Engine'!C29*12,D222&gt;0.5,D222&gt;E222),1,0)</f>
      </c>
    </row>
    <row r="223" spans="2:10" x14ac:dyDescent="0.25">
      <c r="B223" s="67">
        <f>B222+1</f>
      </c>
      <c r="C223" s="68">
        <f>EDATE($C$7,B223)</f>
      </c>
      <c r="D223" s="69">
        <f>H222</f>
      </c>
      <c r="E223" s="69">
        <f>I222</f>
      </c>
      <c r="F223" s="69">
        <f>IF(J223=1,MAX(0,D223-E223)*'1. Offset Engine'!C28/100/12,0)</f>
      </c>
      <c r="G223" s="69">
        <f>IF(J223=1,MAX(0,MIN('1. Offset Engine'!$F$7-F223,D223)),0)</f>
      </c>
      <c r="H223" s="69">
        <f>IF(J223=1,MAX(0,D223-G223),0)</f>
      </c>
      <c r="I223" s="69">
        <f>IF(J223=1,E223+'1. Offset Engine'!B24,E223)</f>
      </c>
      <c r="J223" s="70">
        <f>IF(AND(B223&lt;='1. Offset Engine'!C29*12,D223&gt;0.5,D223&gt;E223),1,0)</f>
      </c>
    </row>
    <row r="224" spans="2:10" x14ac:dyDescent="0.25">
      <c r="B224" s="63">
        <f>B223+1</f>
      </c>
      <c r="C224" s="64">
        <f>EDATE($C$7,B224)</f>
      </c>
      <c r="D224" s="65">
        <f>H223</f>
      </c>
      <c r="E224" s="65">
        <f>I223</f>
      </c>
      <c r="F224" s="65">
        <f>IF(J224=1,MAX(0,D224-E224)*'1. Offset Engine'!C28/100/12,0)</f>
      </c>
      <c r="G224" s="65">
        <f>IF(J224=1,MAX(0,MIN('1. Offset Engine'!$F$7-F224,D224)),0)</f>
      </c>
      <c r="H224" s="65">
        <f>IF(J224=1,MAX(0,D224-G224),0)</f>
      </c>
      <c r="I224" s="65">
        <f>IF(J224=1,E224+'1. Offset Engine'!B24,E224)</f>
      </c>
      <c r="J224" s="66">
        <f>IF(AND(B224&lt;='1. Offset Engine'!C29*12,D224&gt;0.5,D224&gt;E224),1,0)</f>
      </c>
    </row>
    <row r="225" spans="2:10" x14ac:dyDescent="0.25">
      <c r="B225" s="67">
        <f>B224+1</f>
      </c>
      <c r="C225" s="68">
        <f>EDATE($C$7,B225)</f>
      </c>
      <c r="D225" s="69">
        <f>H224</f>
      </c>
      <c r="E225" s="69">
        <f>I224</f>
      </c>
      <c r="F225" s="69">
        <f>IF(J225=1,MAX(0,D225-E225)*'1. Offset Engine'!C28/100/12,0)</f>
      </c>
      <c r="G225" s="69">
        <f>IF(J225=1,MAX(0,MIN('1. Offset Engine'!$F$7-F225,D225)),0)</f>
      </c>
      <c r="H225" s="69">
        <f>IF(J225=1,MAX(0,D225-G225),0)</f>
      </c>
      <c r="I225" s="69">
        <f>IF(J225=1,E225+'1. Offset Engine'!B24,E225)</f>
      </c>
      <c r="J225" s="70">
        <f>IF(AND(B225&lt;='1. Offset Engine'!C29*12,D225&gt;0.5,D225&gt;E225),1,0)</f>
      </c>
    </row>
    <row r="226" spans="2:10" x14ac:dyDescent="0.25">
      <c r="B226" s="63">
        <f>B225+1</f>
      </c>
      <c r="C226" s="64">
        <f>EDATE($C$7,B226)</f>
      </c>
      <c r="D226" s="65">
        <f>H225</f>
      </c>
      <c r="E226" s="65">
        <f>I225</f>
      </c>
      <c r="F226" s="65">
        <f>IF(J226=1,MAX(0,D226-E226)*'1. Offset Engine'!C28/100/12,0)</f>
      </c>
      <c r="G226" s="65">
        <f>IF(J226=1,MAX(0,MIN('1. Offset Engine'!$F$7-F226,D226)),0)</f>
      </c>
      <c r="H226" s="65">
        <f>IF(J226=1,MAX(0,D226-G226),0)</f>
      </c>
      <c r="I226" s="65">
        <f>IF(J226=1,E226+'1. Offset Engine'!B24,E226)</f>
      </c>
      <c r="J226" s="66">
        <f>IF(AND(B226&lt;='1. Offset Engine'!C29*12,D226&gt;0.5,D226&gt;E226),1,0)</f>
      </c>
    </row>
    <row r="227" spans="2:10" x14ac:dyDescent="0.25">
      <c r="B227" s="67">
        <f>B226+1</f>
      </c>
      <c r="C227" s="68">
        <f>EDATE($C$7,B227)</f>
      </c>
      <c r="D227" s="69">
        <f>H226</f>
      </c>
      <c r="E227" s="69">
        <f>I226</f>
      </c>
      <c r="F227" s="69">
        <f>IF(J227=1,MAX(0,D227-E227)*'1. Offset Engine'!C28/100/12,0)</f>
      </c>
      <c r="G227" s="69">
        <f>IF(J227=1,MAX(0,MIN('1. Offset Engine'!$F$7-F227,D227)),0)</f>
      </c>
      <c r="H227" s="69">
        <f>IF(J227=1,MAX(0,D227-G227),0)</f>
      </c>
      <c r="I227" s="69">
        <f>IF(J227=1,E227+'1. Offset Engine'!B24,E227)</f>
      </c>
      <c r="J227" s="70">
        <f>IF(AND(B227&lt;='1. Offset Engine'!C29*12,D227&gt;0.5,D227&gt;E227),1,0)</f>
      </c>
    </row>
    <row r="228" spans="2:10" x14ac:dyDescent="0.25">
      <c r="B228" s="63">
        <f>B227+1</f>
      </c>
      <c r="C228" s="64">
        <f>EDATE($C$7,B228)</f>
      </c>
      <c r="D228" s="65">
        <f>H227</f>
      </c>
      <c r="E228" s="65">
        <f>I227</f>
      </c>
      <c r="F228" s="65">
        <f>IF(J228=1,MAX(0,D228-E228)*'1. Offset Engine'!C28/100/12,0)</f>
      </c>
      <c r="G228" s="65">
        <f>IF(J228=1,MAX(0,MIN('1. Offset Engine'!$F$7-F228,D228)),0)</f>
      </c>
      <c r="H228" s="65">
        <f>IF(J228=1,MAX(0,D228-G228),0)</f>
      </c>
      <c r="I228" s="65">
        <f>IF(J228=1,E228+'1. Offset Engine'!B24,E228)</f>
      </c>
      <c r="J228" s="66">
        <f>IF(AND(B228&lt;='1. Offset Engine'!C29*12,D228&gt;0.5,D228&gt;E228),1,0)</f>
      </c>
    </row>
    <row r="229" spans="2:10" x14ac:dyDescent="0.25">
      <c r="B229" s="67">
        <f>B228+1</f>
      </c>
      <c r="C229" s="68">
        <f>EDATE($C$7,B229)</f>
      </c>
      <c r="D229" s="69">
        <f>H228</f>
      </c>
      <c r="E229" s="69">
        <f>I228</f>
      </c>
      <c r="F229" s="69">
        <f>IF(J229=1,MAX(0,D229-E229)*'1. Offset Engine'!C28/100/12,0)</f>
      </c>
      <c r="G229" s="69">
        <f>IF(J229=1,MAX(0,MIN('1. Offset Engine'!$F$7-F229,D229)),0)</f>
      </c>
      <c r="H229" s="69">
        <f>IF(J229=1,MAX(0,D229-G229),0)</f>
      </c>
      <c r="I229" s="69">
        <f>IF(J229=1,E229+'1. Offset Engine'!B24,E229)</f>
      </c>
      <c r="J229" s="70">
        <f>IF(AND(B229&lt;='1. Offset Engine'!C29*12,D229&gt;0.5,D229&gt;E229),1,0)</f>
      </c>
    </row>
    <row r="230" spans="2:10" x14ac:dyDescent="0.25">
      <c r="B230" s="63">
        <f>B229+1</f>
      </c>
      <c r="C230" s="64">
        <f>EDATE($C$7,B230)</f>
      </c>
      <c r="D230" s="65">
        <f>H229</f>
      </c>
      <c r="E230" s="65">
        <f>I229</f>
      </c>
      <c r="F230" s="65">
        <f>IF(J230=1,MAX(0,D230-E230)*'1. Offset Engine'!C28/100/12,0)</f>
      </c>
      <c r="G230" s="65">
        <f>IF(J230=1,MAX(0,MIN('1. Offset Engine'!$F$7-F230,D230)),0)</f>
      </c>
      <c r="H230" s="65">
        <f>IF(J230=1,MAX(0,D230-G230),0)</f>
      </c>
      <c r="I230" s="65">
        <f>IF(J230=1,E230+'1. Offset Engine'!B24,E230)</f>
      </c>
      <c r="J230" s="66">
        <f>IF(AND(B230&lt;='1. Offset Engine'!C29*12,D230&gt;0.5,D230&gt;E230),1,0)</f>
      </c>
    </row>
    <row r="231" spans="2:10" x14ac:dyDescent="0.25">
      <c r="B231" s="67">
        <f>B230+1</f>
      </c>
      <c r="C231" s="68">
        <f>EDATE($C$7,B231)</f>
      </c>
      <c r="D231" s="69">
        <f>H230</f>
      </c>
      <c r="E231" s="69">
        <f>I230</f>
      </c>
      <c r="F231" s="69">
        <f>IF(J231=1,MAX(0,D231-E231)*'1. Offset Engine'!C28/100/12,0)</f>
      </c>
      <c r="G231" s="69">
        <f>IF(J231=1,MAX(0,MIN('1. Offset Engine'!$F$7-F231,D231)),0)</f>
      </c>
      <c r="H231" s="69">
        <f>IF(J231=1,MAX(0,D231-G231),0)</f>
      </c>
      <c r="I231" s="69">
        <f>IF(J231=1,E231+'1. Offset Engine'!B24,E231)</f>
      </c>
      <c r="J231" s="70">
        <f>IF(AND(B231&lt;='1. Offset Engine'!C29*12,D231&gt;0.5,D231&gt;E231),1,0)</f>
      </c>
    </row>
    <row r="232" spans="2:10" x14ac:dyDescent="0.25">
      <c r="B232" s="63">
        <f>B231+1</f>
      </c>
      <c r="C232" s="64">
        <f>EDATE($C$7,B232)</f>
      </c>
      <c r="D232" s="65">
        <f>H231</f>
      </c>
      <c r="E232" s="65">
        <f>I231</f>
      </c>
      <c r="F232" s="65">
        <f>IF(J232=1,MAX(0,D232-E232)*'1. Offset Engine'!C28/100/12,0)</f>
      </c>
      <c r="G232" s="65">
        <f>IF(J232=1,MAX(0,MIN('1. Offset Engine'!$F$7-F232,D232)),0)</f>
      </c>
      <c r="H232" s="65">
        <f>IF(J232=1,MAX(0,D232-G232),0)</f>
      </c>
      <c r="I232" s="65">
        <f>IF(J232=1,E232+'1. Offset Engine'!B24,E232)</f>
      </c>
      <c r="J232" s="66">
        <f>IF(AND(B232&lt;='1. Offset Engine'!C29*12,D232&gt;0.5,D232&gt;E232),1,0)</f>
      </c>
    </row>
    <row r="233" spans="2:10" x14ac:dyDescent="0.25">
      <c r="B233" s="67">
        <f>B232+1</f>
      </c>
      <c r="C233" s="68">
        <f>EDATE($C$7,B233)</f>
      </c>
      <c r="D233" s="69">
        <f>H232</f>
      </c>
      <c r="E233" s="69">
        <f>I232</f>
      </c>
      <c r="F233" s="69">
        <f>IF(J233=1,MAX(0,D233-E233)*'1. Offset Engine'!C28/100/12,0)</f>
      </c>
      <c r="G233" s="69">
        <f>IF(J233=1,MAX(0,MIN('1. Offset Engine'!$F$7-F233,D233)),0)</f>
      </c>
      <c r="H233" s="69">
        <f>IF(J233=1,MAX(0,D233-G233),0)</f>
      </c>
      <c r="I233" s="69">
        <f>IF(J233=1,E233+'1. Offset Engine'!B24,E233)</f>
      </c>
      <c r="J233" s="70">
        <f>IF(AND(B233&lt;='1. Offset Engine'!C29*12,D233&gt;0.5,D233&gt;E233),1,0)</f>
      </c>
    </row>
    <row r="234" spans="2:10" x14ac:dyDescent="0.25">
      <c r="B234" s="63">
        <f>B233+1</f>
      </c>
      <c r="C234" s="64">
        <f>EDATE($C$7,B234)</f>
      </c>
      <c r="D234" s="65">
        <f>H233</f>
      </c>
      <c r="E234" s="65">
        <f>I233</f>
      </c>
      <c r="F234" s="65">
        <f>IF(J234=1,MAX(0,D234-E234)*'1. Offset Engine'!C28/100/12,0)</f>
      </c>
      <c r="G234" s="65">
        <f>IF(J234=1,MAX(0,MIN('1. Offset Engine'!$F$7-F234,D234)),0)</f>
      </c>
      <c r="H234" s="65">
        <f>IF(J234=1,MAX(0,D234-G234),0)</f>
      </c>
      <c r="I234" s="65">
        <f>IF(J234=1,E234+'1. Offset Engine'!B24,E234)</f>
      </c>
      <c r="J234" s="66">
        <f>IF(AND(B234&lt;='1. Offset Engine'!C29*12,D234&gt;0.5,D234&gt;E234),1,0)</f>
      </c>
    </row>
    <row r="235" spans="2:10" x14ac:dyDescent="0.25">
      <c r="B235" s="67">
        <f>B234+1</f>
      </c>
      <c r="C235" s="68">
        <f>EDATE($C$7,B235)</f>
      </c>
      <c r="D235" s="69">
        <f>H234</f>
      </c>
      <c r="E235" s="69">
        <f>I234</f>
      </c>
      <c r="F235" s="69">
        <f>IF(J235=1,MAX(0,D235-E235)*'1. Offset Engine'!C28/100/12,0)</f>
      </c>
      <c r="G235" s="69">
        <f>IF(J235=1,MAX(0,MIN('1. Offset Engine'!$F$7-F235,D235)),0)</f>
      </c>
      <c r="H235" s="69">
        <f>IF(J235=1,MAX(0,D235-G235),0)</f>
      </c>
      <c r="I235" s="69">
        <f>IF(J235=1,E235+'1. Offset Engine'!B24,E235)</f>
      </c>
      <c r="J235" s="70">
        <f>IF(AND(B235&lt;='1. Offset Engine'!C29*12,D235&gt;0.5,D235&gt;E235),1,0)</f>
      </c>
    </row>
    <row r="236" spans="2:10" x14ac:dyDescent="0.25">
      <c r="B236" s="63">
        <f>B235+1</f>
      </c>
      <c r="C236" s="64">
        <f>EDATE($C$7,B236)</f>
      </c>
      <c r="D236" s="65">
        <f>H235</f>
      </c>
      <c r="E236" s="65">
        <f>I235</f>
      </c>
      <c r="F236" s="65">
        <f>IF(J236=1,MAX(0,D236-E236)*'1. Offset Engine'!C28/100/12,0)</f>
      </c>
      <c r="G236" s="65">
        <f>IF(J236=1,MAX(0,MIN('1. Offset Engine'!$F$7-F236,D236)),0)</f>
      </c>
      <c r="H236" s="65">
        <f>IF(J236=1,MAX(0,D236-G236),0)</f>
      </c>
      <c r="I236" s="65">
        <f>IF(J236=1,E236+'1. Offset Engine'!B24,E236)</f>
      </c>
      <c r="J236" s="66">
        <f>IF(AND(B236&lt;='1. Offset Engine'!C29*12,D236&gt;0.5,D236&gt;E236),1,0)</f>
      </c>
    </row>
    <row r="237" spans="2:10" x14ac:dyDescent="0.25">
      <c r="B237" s="67">
        <f>B236+1</f>
      </c>
      <c r="C237" s="68">
        <f>EDATE($C$7,B237)</f>
      </c>
      <c r="D237" s="69">
        <f>H236</f>
      </c>
      <c r="E237" s="69">
        <f>I236</f>
      </c>
      <c r="F237" s="69">
        <f>IF(J237=1,MAX(0,D237-E237)*'1. Offset Engine'!C28/100/12,0)</f>
      </c>
      <c r="G237" s="69">
        <f>IF(J237=1,MAX(0,MIN('1. Offset Engine'!$F$7-F237,D237)),0)</f>
      </c>
      <c r="H237" s="69">
        <f>IF(J237=1,MAX(0,D237-G237),0)</f>
      </c>
      <c r="I237" s="69">
        <f>IF(J237=1,E237+'1. Offset Engine'!B24,E237)</f>
      </c>
      <c r="J237" s="70">
        <f>IF(AND(B237&lt;='1. Offset Engine'!C29*12,D237&gt;0.5,D237&gt;E237),1,0)</f>
      </c>
    </row>
    <row r="238" spans="2:10" x14ac:dyDescent="0.25">
      <c r="B238" s="63">
        <f>B237+1</f>
      </c>
      <c r="C238" s="64">
        <f>EDATE($C$7,B238)</f>
      </c>
      <c r="D238" s="65">
        <f>H237</f>
      </c>
      <c r="E238" s="65">
        <f>I237</f>
      </c>
      <c r="F238" s="65">
        <f>IF(J238=1,MAX(0,D238-E238)*'1. Offset Engine'!C28/100/12,0)</f>
      </c>
      <c r="G238" s="65">
        <f>IF(J238=1,MAX(0,MIN('1. Offset Engine'!$F$7-F238,D238)),0)</f>
      </c>
      <c r="H238" s="65">
        <f>IF(J238=1,MAX(0,D238-G238),0)</f>
      </c>
      <c r="I238" s="65">
        <f>IF(J238=1,E238+'1. Offset Engine'!B24,E238)</f>
      </c>
      <c r="J238" s="66">
        <f>IF(AND(B238&lt;='1. Offset Engine'!C29*12,D238&gt;0.5,D238&gt;E238),1,0)</f>
      </c>
    </row>
    <row r="239" spans="2:10" x14ac:dyDescent="0.25">
      <c r="B239" s="67">
        <f>B238+1</f>
      </c>
      <c r="C239" s="68">
        <f>EDATE($C$7,B239)</f>
      </c>
      <c r="D239" s="69">
        <f>H238</f>
      </c>
      <c r="E239" s="69">
        <f>I238</f>
      </c>
      <c r="F239" s="69">
        <f>IF(J239=1,MAX(0,D239-E239)*'1. Offset Engine'!C28/100/12,0)</f>
      </c>
      <c r="G239" s="69">
        <f>IF(J239=1,MAX(0,MIN('1. Offset Engine'!$F$7-F239,D239)),0)</f>
      </c>
      <c r="H239" s="69">
        <f>IF(J239=1,MAX(0,D239-G239),0)</f>
      </c>
      <c r="I239" s="69">
        <f>IF(J239=1,E239+'1. Offset Engine'!B24,E239)</f>
      </c>
      <c r="J239" s="70">
        <f>IF(AND(B239&lt;='1. Offset Engine'!C29*12,D239&gt;0.5,D239&gt;E239),1,0)</f>
      </c>
    </row>
    <row r="240" spans="2:10" x14ac:dyDescent="0.25">
      <c r="B240" s="63">
        <f>B239+1</f>
      </c>
      <c r="C240" s="64">
        <f>EDATE($C$7,B240)</f>
      </c>
      <c r="D240" s="65">
        <f>H239</f>
      </c>
      <c r="E240" s="65">
        <f>I239</f>
      </c>
      <c r="F240" s="65">
        <f>IF(J240=1,MAX(0,D240-E240)*'1. Offset Engine'!C28/100/12,0)</f>
      </c>
      <c r="G240" s="65">
        <f>IF(J240=1,MAX(0,MIN('1. Offset Engine'!$F$7-F240,D240)),0)</f>
      </c>
      <c r="H240" s="65">
        <f>IF(J240=1,MAX(0,D240-G240),0)</f>
      </c>
      <c r="I240" s="65">
        <f>IF(J240=1,E240+'1. Offset Engine'!B24,E240)</f>
      </c>
      <c r="J240" s="66">
        <f>IF(AND(B240&lt;='1. Offset Engine'!C29*12,D240&gt;0.5,D240&gt;E240),1,0)</f>
      </c>
    </row>
    <row r="241" spans="2:10" x14ac:dyDescent="0.25">
      <c r="B241" s="67">
        <f>B240+1</f>
      </c>
      <c r="C241" s="68">
        <f>EDATE($C$7,B241)</f>
      </c>
      <c r="D241" s="69">
        <f>H240</f>
      </c>
      <c r="E241" s="69">
        <f>I240</f>
      </c>
      <c r="F241" s="69">
        <f>IF(J241=1,MAX(0,D241-E241)*'1. Offset Engine'!C28/100/12,0)</f>
      </c>
      <c r="G241" s="69">
        <f>IF(J241=1,MAX(0,MIN('1. Offset Engine'!$F$7-F241,D241)),0)</f>
      </c>
      <c r="H241" s="69">
        <f>IF(J241=1,MAX(0,D241-G241),0)</f>
      </c>
      <c r="I241" s="69">
        <f>IF(J241=1,E241+'1. Offset Engine'!B24,E241)</f>
      </c>
      <c r="J241" s="70">
        <f>IF(AND(B241&lt;='1. Offset Engine'!C29*12,D241&gt;0.5,D241&gt;E241),1,0)</f>
      </c>
    </row>
    <row r="242" spans="2:10" x14ac:dyDescent="0.25">
      <c r="B242" s="63">
        <f>B241+1</f>
      </c>
      <c r="C242" s="64">
        <f>EDATE($C$7,B242)</f>
      </c>
      <c r="D242" s="65">
        <f>H241</f>
      </c>
      <c r="E242" s="65">
        <f>I241</f>
      </c>
      <c r="F242" s="65">
        <f>IF(J242=1,MAX(0,D242-E242)*'1. Offset Engine'!C28/100/12,0)</f>
      </c>
      <c r="G242" s="65">
        <f>IF(J242=1,MAX(0,MIN('1. Offset Engine'!$F$7-F242,D242)),0)</f>
      </c>
      <c r="H242" s="65">
        <f>IF(J242=1,MAX(0,D242-G242),0)</f>
      </c>
      <c r="I242" s="65">
        <f>IF(J242=1,E242+'1. Offset Engine'!B24,E242)</f>
      </c>
      <c r="J242" s="66">
        <f>IF(AND(B242&lt;='1. Offset Engine'!C29*12,D242&gt;0.5,D242&gt;E242),1,0)</f>
      </c>
    </row>
    <row r="243" spans="2:10" x14ac:dyDescent="0.25">
      <c r="B243" s="67">
        <f>B242+1</f>
      </c>
      <c r="C243" s="68">
        <f>EDATE($C$7,B243)</f>
      </c>
      <c r="D243" s="69">
        <f>H242</f>
      </c>
      <c r="E243" s="69">
        <f>I242</f>
      </c>
      <c r="F243" s="69">
        <f>IF(J243=1,MAX(0,D243-E243)*'1. Offset Engine'!C28/100/12,0)</f>
      </c>
      <c r="G243" s="69">
        <f>IF(J243=1,MAX(0,MIN('1. Offset Engine'!$F$7-F243,D243)),0)</f>
      </c>
      <c r="H243" s="69">
        <f>IF(J243=1,MAX(0,D243-G243),0)</f>
      </c>
      <c r="I243" s="69">
        <f>IF(J243=1,E243+'1. Offset Engine'!B24,E243)</f>
      </c>
      <c r="J243" s="70">
        <f>IF(AND(B243&lt;='1. Offset Engine'!C29*12,D243&gt;0.5,D243&gt;E243),1,0)</f>
      </c>
    </row>
    <row r="244" spans="2:10" x14ac:dyDescent="0.25">
      <c r="B244" s="63">
        <f>B243+1</f>
      </c>
      <c r="C244" s="64">
        <f>EDATE($C$7,B244)</f>
      </c>
      <c r="D244" s="65">
        <f>H243</f>
      </c>
      <c r="E244" s="65">
        <f>I243</f>
      </c>
      <c r="F244" s="65">
        <f>IF(J244=1,MAX(0,D244-E244)*'1. Offset Engine'!C28/100/12,0)</f>
      </c>
      <c r="G244" s="65">
        <f>IF(J244=1,MAX(0,MIN('1. Offset Engine'!$F$7-F244,D244)),0)</f>
      </c>
      <c r="H244" s="65">
        <f>IF(J244=1,MAX(0,D244-G244),0)</f>
      </c>
      <c r="I244" s="65">
        <f>IF(J244=1,E244+'1. Offset Engine'!B24,E244)</f>
      </c>
      <c r="J244" s="66">
        <f>IF(AND(B244&lt;='1. Offset Engine'!C29*12,D244&gt;0.5,D244&gt;E244),1,0)</f>
      </c>
    </row>
    <row r="245" spans="2:10" x14ac:dyDescent="0.25">
      <c r="B245" s="67">
        <f>B244+1</f>
      </c>
      <c r="C245" s="68">
        <f>EDATE($C$7,B245)</f>
      </c>
      <c r="D245" s="69">
        <f>H244</f>
      </c>
      <c r="E245" s="69">
        <f>I244</f>
      </c>
      <c r="F245" s="69">
        <f>IF(J245=1,MAX(0,D245-E245)*'1. Offset Engine'!C28/100/12,0)</f>
      </c>
      <c r="G245" s="69">
        <f>IF(J245=1,MAX(0,MIN('1. Offset Engine'!$F$7-F245,D245)),0)</f>
      </c>
      <c r="H245" s="69">
        <f>IF(J245=1,MAX(0,D245-G245),0)</f>
      </c>
      <c r="I245" s="69">
        <f>IF(J245=1,E245+'1. Offset Engine'!B24,E245)</f>
      </c>
      <c r="J245" s="70">
        <f>IF(AND(B245&lt;='1. Offset Engine'!C29*12,D245&gt;0.5,D245&gt;E245),1,0)</f>
      </c>
    </row>
    <row r="246" spans="2:10" x14ac:dyDescent="0.25">
      <c r="B246" s="63">
        <f>B245+1</f>
      </c>
      <c r="C246" s="64">
        <f>EDATE($C$7,B246)</f>
      </c>
      <c r="D246" s="65">
        <f>H245</f>
      </c>
      <c r="E246" s="65">
        <f>I245</f>
      </c>
      <c r="F246" s="65">
        <f>IF(J246=1,MAX(0,D246-E246)*'1. Offset Engine'!C28/100/12,0)</f>
      </c>
      <c r="G246" s="65">
        <f>IF(J246=1,MAX(0,MIN('1. Offset Engine'!$F$7-F246,D246)),0)</f>
      </c>
      <c r="H246" s="65">
        <f>IF(J246=1,MAX(0,D246-G246),0)</f>
      </c>
      <c r="I246" s="65">
        <f>IF(J246=1,E246+'1. Offset Engine'!B24,E246)</f>
      </c>
      <c r="J246" s="66">
        <f>IF(AND(B246&lt;='1. Offset Engine'!C29*12,D246&gt;0.5,D246&gt;E246),1,0)</f>
      </c>
    </row>
    <row r="247" spans="2:10" x14ac:dyDescent="0.25">
      <c r="B247" s="67">
        <f>B246+1</f>
      </c>
      <c r="C247" s="68">
        <f>EDATE($C$7,B247)</f>
      </c>
      <c r="D247" s="69">
        <f>H246</f>
      </c>
      <c r="E247" s="69">
        <f>I246</f>
      </c>
      <c r="F247" s="69">
        <f>IF(J247=1,MAX(0,D247-E247)*'1. Offset Engine'!C28/100/12,0)</f>
      </c>
      <c r="G247" s="69">
        <f>IF(J247=1,MAX(0,MIN('1. Offset Engine'!$F$7-F247,D247)),0)</f>
      </c>
      <c r="H247" s="69">
        <f>IF(J247=1,MAX(0,D247-G247),0)</f>
      </c>
      <c r="I247" s="69">
        <f>IF(J247=1,E247+'1. Offset Engine'!B24,E247)</f>
      </c>
      <c r="J247" s="70">
        <f>IF(AND(B247&lt;='1. Offset Engine'!C29*12,D247&gt;0.5,D247&gt;E247),1,0)</f>
      </c>
    </row>
    <row r="248" spans="2:10" x14ac:dyDescent="0.25">
      <c r="B248" s="63">
        <f>B247+1</f>
      </c>
      <c r="C248" s="64">
        <f>EDATE($C$7,B248)</f>
      </c>
      <c r="D248" s="65">
        <f>H247</f>
      </c>
      <c r="E248" s="65">
        <f>I247</f>
      </c>
      <c r="F248" s="65">
        <f>IF(J248=1,MAX(0,D248-E248)*'1. Offset Engine'!C28/100/12,0)</f>
      </c>
      <c r="G248" s="65">
        <f>IF(J248=1,MAX(0,MIN('1. Offset Engine'!$F$7-F248,D248)),0)</f>
      </c>
      <c r="H248" s="65">
        <f>IF(J248=1,MAX(0,D248-G248),0)</f>
      </c>
      <c r="I248" s="65">
        <f>IF(J248=1,E248+'1. Offset Engine'!B24,E248)</f>
      </c>
      <c r="J248" s="66">
        <f>IF(AND(B248&lt;='1. Offset Engine'!C29*12,D248&gt;0.5,D248&gt;E248),1,0)</f>
      </c>
    </row>
    <row r="249" spans="2:10" x14ac:dyDescent="0.25">
      <c r="B249" s="67">
        <f>B248+1</f>
      </c>
      <c r="C249" s="68">
        <f>EDATE($C$7,B249)</f>
      </c>
      <c r="D249" s="69">
        <f>H248</f>
      </c>
      <c r="E249" s="69">
        <f>I248</f>
      </c>
      <c r="F249" s="69">
        <f>IF(J249=1,MAX(0,D249-E249)*'1. Offset Engine'!C28/100/12,0)</f>
      </c>
      <c r="G249" s="69">
        <f>IF(J249=1,MAX(0,MIN('1. Offset Engine'!$F$7-F249,D249)),0)</f>
      </c>
      <c r="H249" s="69">
        <f>IF(J249=1,MAX(0,D249-G249),0)</f>
      </c>
      <c r="I249" s="69">
        <f>IF(J249=1,E249+'1. Offset Engine'!B24,E249)</f>
      </c>
      <c r="J249" s="70">
        <f>IF(AND(B249&lt;='1. Offset Engine'!C29*12,D249&gt;0.5,D249&gt;E249),1,0)</f>
      </c>
    </row>
    <row r="250" spans="2:10" x14ac:dyDescent="0.25">
      <c r="B250" s="63">
        <f>B249+1</f>
      </c>
      <c r="C250" s="64">
        <f>EDATE($C$7,B250)</f>
      </c>
      <c r="D250" s="65">
        <f>H249</f>
      </c>
      <c r="E250" s="65">
        <f>I249</f>
      </c>
      <c r="F250" s="65">
        <f>IF(J250=1,MAX(0,D250-E250)*'1. Offset Engine'!C28/100/12,0)</f>
      </c>
      <c r="G250" s="65">
        <f>IF(J250=1,MAX(0,MIN('1. Offset Engine'!$F$7-F250,D250)),0)</f>
      </c>
      <c r="H250" s="65">
        <f>IF(J250=1,MAX(0,D250-G250),0)</f>
      </c>
      <c r="I250" s="65">
        <f>IF(J250=1,E250+'1. Offset Engine'!B24,E250)</f>
      </c>
      <c r="J250" s="66">
        <f>IF(AND(B250&lt;='1. Offset Engine'!C29*12,D250&gt;0.5,D250&gt;E250),1,0)</f>
      </c>
    </row>
    <row r="251" spans="2:10" x14ac:dyDescent="0.25">
      <c r="B251" s="67">
        <f>B250+1</f>
      </c>
      <c r="C251" s="68">
        <f>EDATE($C$7,B251)</f>
      </c>
      <c r="D251" s="69">
        <f>H250</f>
      </c>
      <c r="E251" s="69">
        <f>I250</f>
      </c>
      <c r="F251" s="69">
        <f>IF(J251=1,MAX(0,D251-E251)*'1. Offset Engine'!C28/100/12,0)</f>
      </c>
      <c r="G251" s="69">
        <f>IF(J251=1,MAX(0,MIN('1. Offset Engine'!$F$7-F251,D251)),0)</f>
      </c>
      <c r="H251" s="69">
        <f>IF(J251=1,MAX(0,D251-G251),0)</f>
      </c>
      <c r="I251" s="69">
        <f>IF(J251=1,E251+'1. Offset Engine'!B24,E251)</f>
      </c>
      <c r="J251" s="70">
        <f>IF(AND(B251&lt;='1. Offset Engine'!C29*12,D251&gt;0.5,D251&gt;E251),1,0)</f>
      </c>
    </row>
    <row r="252" spans="2:10" x14ac:dyDescent="0.25">
      <c r="B252" s="63">
        <f>B251+1</f>
      </c>
      <c r="C252" s="64">
        <f>EDATE($C$7,B252)</f>
      </c>
      <c r="D252" s="65">
        <f>H251</f>
      </c>
      <c r="E252" s="65">
        <f>I251</f>
      </c>
      <c r="F252" s="65">
        <f>IF(J252=1,MAX(0,D252-E252)*'1. Offset Engine'!C28/100/12,0)</f>
      </c>
      <c r="G252" s="65">
        <f>IF(J252=1,MAX(0,MIN('1. Offset Engine'!$F$7-F252,D252)),0)</f>
      </c>
      <c r="H252" s="65">
        <f>IF(J252=1,MAX(0,D252-G252),0)</f>
      </c>
      <c r="I252" s="65">
        <f>IF(J252=1,E252+'1. Offset Engine'!B24,E252)</f>
      </c>
      <c r="J252" s="66">
        <f>IF(AND(B252&lt;='1. Offset Engine'!C29*12,D252&gt;0.5,D252&gt;E252),1,0)</f>
      </c>
    </row>
    <row r="253" spans="2:10" x14ac:dyDescent="0.25">
      <c r="B253" s="67">
        <f>B252+1</f>
      </c>
      <c r="C253" s="68">
        <f>EDATE($C$7,B253)</f>
      </c>
      <c r="D253" s="69">
        <f>H252</f>
      </c>
      <c r="E253" s="69">
        <f>I252</f>
      </c>
      <c r="F253" s="69">
        <f>IF(J253=1,MAX(0,D253-E253)*'1. Offset Engine'!C28/100/12,0)</f>
      </c>
      <c r="G253" s="69">
        <f>IF(J253=1,MAX(0,MIN('1. Offset Engine'!$F$7-F253,D253)),0)</f>
      </c>
      <c r="H253" s="69">
        <f>IF(J253=1,MAX(0,D253-G253),0)</f>
      </c>
      <c r="I253" s="69">
        <f>IF(J253=1,E253+'1. Offset Engine'!B24,E253)</f>
      </c>
      <c r="J253" s="70">
        <f>IF(AND(B253&lt;='1. Offset Engine'!C29*12,D253&gt;0.5,D253&gt;E253),1,0)</f>
      </c>
    </row>
    <row r="254" spans="2:10" x14ac:dyDescent="0.25">
      <c r="B254" s="63">
        <f>B253+1</f>
      </c>
      <c r="C254" s="64">
        <f>EDATE($C$7,B254)</f>
      </c>
      <c r="D254" s="65">
        <f>H253</f>
      </c>
      <c r="E254" s="65">
        <f>I253</f>
      </c>
      <c r="F254" s="65">
        <f>IF(J254=1,MAX(0,D254-E254)*'1. Offset Engine'!C28/100/12,0)</f>
      </c>
      <c r="G254" s="65">
        <f>IF(J254=1,MAX(0,MIN('1. Offset Engine'!$F$7-F254,D254)),0)</f>
      </c>
      <c r="H254" s="65">
        <f>IF(J254=1,MAX(0,D254-G254),0)</f>
      </c>
      <c r="I254" s="65">
        <f>IF(J254=1,E254+'1. Offset Engine'!B24,E254)</f>
      </c>
      <c r="J254" s="66">
        <f>IF(AND(B254&lt;='1. Offset Engine'!C29*12,D254&gt;0.5,D254&gt;E254),1,0)</f>
      </c>
    </row>
    <row r="255" spans="2:10" x14ac:dyDescent="0.25">
      <c r="B255" s="67">
        <f>B254+1</f>
      </c>
      <c r="C255" s="68">
        <f>EDATE($C$7,B255)</f>
      </c>
      <c r="D255" s="69">
        <f>H254</f>
      </c>
      <c r="E255" s="69">
        <f>I254</f>
      </c>
      <c r="F255" s="69">
        <f>IF(J255=1,MAX(0,D255-E255)*'1. Offset Engine'!C28/100/12,0)</f>
      </c>
      <c r="G255" s="69">
        <f>IF(J255=1,MAX(0,MIN('1. Offset Engine'!$F$7-F255,D255)),0)</f>
      </c>
      <c r="H255" s="69">
        <f>IF(J255=1,MAX(0,D255-G255),0)</f>
      </c>
      <c r="I255" s="69">
        <f>IF(J255=1,E255+'1. Offset Engine'!B24,E255)</f>
      </c>
      <c r="J255" s="70">
        <f>IF(AND(B255&lt;='1. Offset Engine'!C29*12,D255&gt;0.5,D255&gt;E255),1,0)</f>
      </c>
    </row>
    <row r="256" spans="2:10" x14ac:dyDescent="0.25">
      <c r="B256" s="63">
        <f>B255+1</f>
      </c>
      <c r="C256" s="64">
        <f>EDATE($C$7,B256)</f>
      </c>
      <c r="D256" s="65">
        <f>H255</f>
      </c>
      <c r="E256" s="65">
        <f>I255</f>
      </c>
      <c r="F256" s="65">
        <f>IF(J256=1,MAX(0,D256-E256)*'1. Offset Engine'!C28/100/12,0)</f>
      </c>
      <c r="G256" s="65">
        <f>IF(J256=1,MAX(0,MIN('1. Offset Engine'!$F$7-F256,D256)),0)</f>
      </c>
      <c r="H256" s="65">
        <f>IF(J256=1,MAX(0,D256-G256),0)</f>
      </c>
      <c r="I256" s="65">
        <f>IF(J256=1,E256+'1. Offset Engine'!B24,E256)</f>
      </c>
      <c r="J256" s="66">
        <f>IF(AND(B256&lt;='1. Offset Engine'!C29*12,D256&gt;0.5,D256&gt;E256),1,0)</f>
      </c>
    </row>
    <row r="257" spans="2:10" x14ac:dyDescent="0.25">
      <c r="B257" s="67">
        <f>B256+1</f>
      </c>
      <c r="C257" s="68">
        <f>EDATE($C$7,B257)</f>
      </c>
      <c r="D257" s="69">
        <f>H256</f>
      </c>
      <c r="E257" s="69">
        <f>I256</f>
      </c>
      <c r="F257" s="69">
        <f>IF(J257=1,MAX(0,D257-E257)*'1. Offset Engine'!C28/100/12,0)</f>
      </c>
      <c r="G257" s="69">
        <f>IF(J257=1,MAX(0,MIN('1. Offset Engine'!$F$7-F257,D257)),0)</f>
      </c>
      <c r="H257" s="69">
        <f>IF(J257=1,MAX(0,D257-G257),0)</f>
      </c>
      <c r="I257" s="69">
        <f>IF(J257=1,E257+'1. Offset Engine'!B24,E257)</f>
      </c>
      <c r="J257" s="70">
        <f>IF(AND(B257&lt;='1. Offset Engine'!C29*12,D257&gt;0.5,D257&gt;E257),1,0)</f>
      </c>
    </row>
    <row r="258" spans="2:10" x14ac:dyDescent="0.25">
      <c r="B258" s="63">
        <f>B257+1</f>
      </c>
      <c r="C258" s="64">
        <f>EDATE($C$7,B258)</f>
      </c>
      <c r="D258" s="65">
        <f>H257</f>
      </c>
      <c r="E258" s="65">
        <f>I257</f>
      </c>
      <c r="F258" s="65">
        <f>IF(J258=1,MAX(0,D258-E258)*'1. Offset Engine'!C28/100/12,0)</f>
      </c>
      <c r="G258" s="65">
        <f>IF(J258=1,MAX(0,MIN('1. Offset Engine'!$F$7-F258,D258)),0)</f>
      </c>
      <c r="H258" s="65">
        <f>IF(J258=1,MAX(0,D258-G258),0)</f>
      </c>
      <c r="I258" s="65">
        <f>IF(J258=1,E258+'1. Offset Engine'!B24,E258)</f>
      </c>
      <c r="J258" s="66">
        <f>IF(AND(B258&lt;='1. Offset Engine'!C29*12,D258&gt;0.5,D258&gt;E258),1,0)</f>
      </c>
    </row>
    <row r="259" spans="2:10" x14ac:dyDescent="0.25">
      <c r="B259" s="67">
        <f>B258+1</f>
      </c>
      <c r="C259" s="68">
        <f>EDATE($C$7,B259)</f>
      </c>
      <c r="D259" s="69">
        <f>H258</f>
      </c>
      <c r="E259" s="69">
        <f>I258</f>
      </c>
      <c r="F259" s="69">
        <f>IF(J259=1,MAX(0,D259-E259)*'1. Offset Engine'!C28/100/12,0)</f>
      </c>
      <c r="G259" s="69">
        <f>IF(J259=1,MAX(0,MIN('1. Offset Engine'!$F$7-F259,D259)),0)</f>
      </c>
      <c r="H259" s="69">
        <f>IF(J259=1,MAX(0,D259-G259),0)</f>
      </c>
      <c r="I259" s="69">
        <f>IF(J259=1,E259+'1. Offset Engine'!B24,E259)</f>
      </c>
      <c r="J259" s="70">
        <f>IF(AND(B259&lt;='1. Offset Engine'!C29*12,D259&gt;0.5,D259&gt;E259),1,0)</f>
      </c>
    </row>
    <row r="260" spans="2:10" x14ac:dyDescent="0.25">
      <c r="B260" s="63">
        <f>B259+1</f>
      </c>
      <c r="C260" s="64">
        <f>EDATE($C$7,B260)</f>
      </c>
      <c r="D260" s="65">
        <f>H259</f>
      </c>
      <c r="E260" s="65">
        <f>I259</f>
      </c>
      <c r="F260" s="65">
        <f>IF(J260=1,MAX(0,D260-E260)*'1. Offset Engine'!C28/100/12,0)</f>
      </c>
      <c r="G260" s="65">
        <f>IF(J260=1,MAX(0,MIN('1. Offset Engine'!$F$7-F260,D260)),0)</f>
      </c>
      <c r="H260" s="65">
        <f>IF(J260=1,MAX(0,D260-G260),0)</f>
      </c>
      <c r="I260" s="65">
        <f>IF(J260=1,E260+'1. Offset Engine'!B24,E260)</f>
      </c>
      <c r="J260" s="66">
        <f>IF(AND(B260&lt;='1. Offset Engine'!C29*12,D260&gt;0.5,D260&gt;E260),1,0)</f>
      </c>
    </row>
    <row r="261" spans="2:10" x14ac:dyDescent="0.25">
      <c r="B261" s="67">
        <f>B260+1</f>
      </c>
      <c r="C261" s="68">
        <f>EDATE($C$7,B261)</f>
      </c>
      <c r="D261" s="69">
        <f>H260</f>
      </c>
      <c r="E261" s="69">
        <f>I260</f>
      </c>
      <c r="F261" s="69">
        <f>IF(J261=1,MAX(0,D261-E261)*'1. Offset Engine'!C28/100/12,0)</f>
      </c>
      <c r="G261" s="69">
        <f>IF(J261=1,MAX(0,MIN('1. Offset Engine'!$F$7-F261,D261)),0)</f>
      </c>
      <c r="H261" s="69">
        <f>IF(J261=1,MAX(0,D261-G261),0)</f>
      </c>
      <c r="I261" s="69">
        <f>IF(J261=1,E261+'1. Offset Engine'!B24,E261)</f>
      </c>
      <c r="J261" s="70">
        <f>IF(AND(B261&lt;='1. Offset Engine'!C29*12,D261&gt;0.5,D261&gt;E261),1,0)</f>
      </c>
    </row>
    <row r="262" spans="2:10" x14ac:dyDescent="0.25">
      <c r="B262" s="63">
        <f>B261+1</f>
      </c>
      <c r="C262" s="64">
        <f>EDATE($C$7,B262)</f>
      </c>
      <c r="D262" s="65">
        <f>H261</f>
      </c>
      <c r="E262" s="65">
        <f>I261</f>
      </c>
      <c r="F262" s="65">
        <f>IF(J262=1,MAX(0,D262-E262)*'1. Offset Engine'!C28/100/12,0)</f>
      </c>
      <c r="G262" s="65">
        <f>IF(J262=1,MAX(0,MIN('1. Offset Engine'!$F$7-F262,D262)),0)</f>
      </c>
      <c r="H262" s="65">
        <f>IF(J262=1,MAX(0,D262-G262),0)</f>
      </c>
      <c r="I262" s="65">
        <f>IF(J262=1,E262+'1. Offset Engine'!B24,E262)</f>
      </c>
      <c r="J262" s="66">
        <f>IF(AND(B262&lt;='1. Offset Engine'!C29*12,D262&gt;0.5,D262&gt;E262),1,0)</f>
      </c>
    </row>
    <row r="263" spans="2:10" x14ac:dyDescent="0.25">
      <c r="B263" s="67">
        <f>B262+1</f>
      </c>
      <c r="C263" s="68">
        <f>EDATE($C$7,B263)</f>
      </c>
      <c r="D263" s="69">
        <f>H262</f>
      </c>
      <c r="E263" s="69">
        <f>I262</f>
      </c>
      <c r="F263" s="69">
        <f>IF(J263=1,MAX(0,D263-E263)*'1. Offset Engine'!C28/100/12,0)</f>
      </c>
      <c r="G263" s="69">
        <f>IF(J263=1,MAX(0,MIN('1. Offset Engine'!$F$7-F263,D263)),0)</f>
      </c>
      <c r="H263" s="69">
        <f>IF(J263=1,MAX(0,D263-G263),0)</f>
      </c>
      <c r="I263" s="69">
        <f>IF(J263=1,E263+'1. Offset Engine'!B24,E263)</f>
      </c>
      <c r="J263" s="70">
        <f>IF(AND(B263&lt;='1. Offset Engine'!C29*12,D263&gt;0.5,D263&gt;E263),1,0)</f>
      </c>
    </row>
    <row r="264" spans="2:10" x14ac:dyDescent="0.25">
      <c r="B264" s="63">
        <f>B263+1</f>
      </c>
      <c r="C264" s="64">
        <f>EDATE($C$7,B264)</f>
      </c>
      <c r="D264" s="65">
        <f>H263</f>
      </c>
      <c r="E264" s="65">
        <f>I263</f>
      </c>
      <c r="F264" s="65">
        <f>IF(J264=1,MAX(0,D264-E264)*'1. Offset Engine'!C28/100/12,0)</f>
      </c>
      <c r="G264" s="65">
        <f>IF(J264=1,MAX(0,MIN('1. Offset Engine'!$F$7-F264,D264)),0)</f>
      </c>
      <c r="H264" s="65">
        <f>IF(J264=1,MAX(0,D264-G264),0)</f>
      </c>
      <c r="I264" s="65">
        <f>IF(J264=1,E264+'1. Offset Engine'!B24,E264)</f>
      </c>
      <c r="J264" s="66">
        <f>IF(AND(B264&lt;='1. Offset Engine'!C29*12,D264&gt;0.5,D264&gt;E264),1,0)</f>
      </c>
    </row>
    <row r="265" spans="2:10" x14ac:dyDescent="0.25">
      <c r="B265" s="67">
        <f>B264+1</f>
      </c>
      <c r="C265" s="68">
        <f>EDATE($C$7,B265)</f>
      </c>
      <c r="D265" s="69">
        <f>H264</f>
      </c>
      <c r="E265" s="69">
        <f>I264</f>
      </c>
      <c r="F265" s="69">
        <f>IF(J265=1,MAX(0,D265-E265)*'1. Offset Engine'!C28/100/12,0)</f>
      </c>
      <c r="G265" s="69">
        <f>IF(J265=1,MAX(0,MIN('1. Offset Engine'!$F$7-F265,D265)),0)</f>
      </c>
      <c r="H265" s="69">
        <f>IF(J265=1,MAX(0,D265-G265),0)</f>
      </c>
      <c r="I265" s="69">
        <f>IF(J265=1,E265+'1. Offset Engine'!B24,E265)</f>
      </c>
      <c r="J265" s="70">
        <f>IF(AND(B265&lt;='1. Offset Engine'!C29*12,D265&gt;0.5,D265&gt;E265),1,0)</f>
      </c>
    </row>
    <row r="266" spans="2:10" x14ac:dyDescent="0.25">
      <c r="B266" s="63">
        <f>B265+1</f>
      </c>
      <c r="C266" s="64">
        <f>EDATE($C$7,B266)</f>
      </c>
      <c r="D266" s="65">
        <f>H265</f>
      </c>
      <c r="E266" s="65">
        <f>I265</f>
      </c>
      <c r="F266" s="65">
        <f>IF(J266=1,MAX(0,D266-E266)*'1. Offset Engine'!C28/100/12,0)</f>
      </c>
      <c r="G266" s="65">
        <f>IF(J266=1,MAX(0,MIN('1. Offset Engine'!$F$7-F266,D266)),0)</f>
      </c>
      <c r="H266" s="65">
        <f>IF(J266=1,MAX(0,D266-G266),0)</f>
      </c>
      <c r="I266" s="65">
        <f>IF(J266=1,E266+'1. Offset Engine'!B24,E266)</f>
      </c>
      <c r="J266" s="66">
        <f>IF(AND(B266&lt;='1. Offset Engine'!C29*12,D266&gt;0.5,D266&gt;E266),1,0)</f>
      </c>
    </row>
    <row r="267" spans="2:10" x14ac:dyDescent="0.25">
      <c r="B267" s="67">
        <f>B266+1</f>
      </c>
      <c r="C267" s="68">
        <f>EDATE($C$7,B267)</f>
      </c>
      <c r="D267" s="69">
        <f>H266</f>
      </c>
      <c r="E267" s="69">
        <f>I266</f>
      </c>
      <c r="F267" s="69">
        <f>IF(J267=1,MAX(0,D267-E267)*'1. Offset Engine'!C28/100/12,0)</f>
      </c>
      <c r="G267" s="69">
        <f>IF(J267=1,MAX(0,MIN('1. Offset Engine'!$F$7-F267,D267)),0)</f>
      </c>
      <c r="H267" s="69">
        <f>IF(J267=1,MAX(0,D267-G267),0)</f>
      </c>
      <c r="I267" s="69">
        <f>IF(J267=1,E267+'1. Offset Engine'!B24,E267)</f>
      </c>
      <c r="J267" s="70">
        <f>IF(AND(B267&lt;='1. Offset Engine'!C29*12,D267&gt;0.5,D267&gt;E267),1,0)</f>
      </c>
    </row>
    <row r="268" spans="2:10" x14ac:dyDescent="0.25">
      <c r="B268" s="63">
        <f>B267+1</f>
      </c>
      <c r="C268" s="64">
        <f>EDATE($C$7,B268)</f>
      </c>
      <c r="D268" s="65">
        <f>H267</f>
      </c>
      <c r="E268" s="65">
        <f>I267</f>
      </c>
      <c r="F268" s="65">
        <f>IF(J268=1,MAX(0,D268-E268)*'1. Offset Engine'!C28/100/12,0)</f>
      </c>
      <c r="G268" s="65">
        <f>IF(J268=1,MAX(0,MIN('1. Offset Engine'!$F$7-F268,D268)),0)</f>
      </c>
      <c r="H268" s="65">
        <f>IF(J268=1,MAX(0,D268-G268),0)</f>
      </c>
      <c r="I268" s="65">
        <f>IF(J268=1,E268+'1. Offset Engine'!B24,E268)</f>
      </c>
      <c r="J268" s="66">
        <f>IF(AND(B268&lt;='1. Offset Engine'!C29*12,D268&gt;0.5,D268&gt;E268),1,0)</f>
      </c>
    </row>
    <row r="269" spans="2:10" x14ac:dyDescent="0.25">
      <c r="B269" s="67">
        <f>B268+1</f>
      </c>
      <c r="C269" s="68">
        <f>EDATE($C$7,B269)</f>
      </c>
      <c r="D269" s="69">
        <f>H268</f>
      </c>
      <c r="E269" s="69">
        <f>I268</f>
      </c>
      <c r="F269" s="69">
        <f>IF(J269=1,MAX(0,D269-E269)*'1. Offset Engine'!C28/100/12,0)</f>
      </c>
      <c r="G269" s="69">
        <f>IF(J269=1,MAX(0,MIN('1. Offset Engine'!$F$7-F269,D269)),0)</f>
      </c>
      <c r="H269" s="69">
        <f>IF(J269=1,MAX(0,D269-G269),0)</f>
      </c>
      <c r="I269" s="69">
        <f>IF(J269=1,E269+'1. Offset Engine'!B24,E269)</f>
      </c>
      <c r="J269" s="70">
        <f>IF(AND(B269&lt;='1. Offset Engine'!C29*12,D269&gt;0.5,D269&gt;E269),1,0)</f>
      </c>
    </row>
    <row r="270" spans="2:10" x14ac:dyDescent="0.25">
      <c r="B270" s="63">
        <f>B269+1</f>
      </c>
      <c r="C270" s="64">
        <f>EDATE($C$7,B270)</f>
      </c>
      <c r="D270" s="65">
        <f>H269</f>
      </c>
      <c r="E270" s="65">
        <f>I269</f>
      </c>
      <c r="F270" s="65">
        <f>IF(J270=1,MAX(0,D270-E270)*'1. Offset Engine'!C28/100/12,0)</f>
      </c>
      <c r="G270" s="65">
        <f>IF(J270=1,MAX(0,MIN('1. Offset Engine'!$F$7-F270,D270)),0)</f>
      </c>
      <c r="H270" s="65">
        <f>IF(J270=1,MAX(0,D270-G270),0)</f>
      </c>
      <c r="I270" s="65">
        <f>IF(J270=1,E270+'1. Offset Engine'!B24,E270)</f>
      </c>
      <c r="J270" s="66">
        <f>IF(AND(B270&lt;='1. Offset Engine'!C29*12,D270&gt;0.5,D270&gt;E270),1,0)</f>
      </c>
    </row>
    <row r="271" spans="2:10" x14ac:dyDescent="0.25">
      <c r="B271" s="67">
        <f>B270+1</f>
      </c>
      <c r="C271" s="68">
        <f>EDATE($C$7,B271)</f>
      </c>
      <c r="D271" s="69">
        <f>H270</f>
      </c>
      <c r="E271" s="69">
        <f>I270</f>
      </c>
      <c r="F271" s="69">
        <f>IF(J271=1,MAX(0,D271-E271)*'1. Offset Engine'!C28/100/12,0)</f>
      </c>
      <c r="G271" s="69">
        <f>IF(J271=1,MAX(0,MIN('1. Offset Engine'!$F$7-F271,D271)),0)</f>
      </c>
      <c r="H271" s="69">
        <f>IF(J271=1,MAX(0,D271-G271),0)</f>
      </c>
      <c r="I271" s="69">
        <f>IF(J271=1,E271+'1. Offset Engine'!B24,E271)</f>
      </c>
      <c r="J271" s="70">
        <f>IF(AND(B271&lt;='1. Offset Engine'!C29*12,D271&gt;0.5,D271&gt;E271),1,0)</f>
      </c>
    </row>
    <row r="272" spans="2:10" x14ac:dyDescent="0.25">
      <c r="B272" s="63">
        <f>B271+1</f>
      </c>
      <c r="C272" s="64">
        <f>EDATE($C$7,B272)</f>
      </c>
      <c r="D272" s="65">
        <f>H271</f>
      </c>
      <c r="E272" s="65">
        <f>I271</f>
      </c>
      <c r="F272" s="65">
        <f>IF(J272=1,MAX(0,D272-E272)*'1. Offset Engine'!C28/100/12,0)</f>
      </c>
      <c r="G272" s="65">
        <f>IF(J272=1,MAX(0,MIN('1. Offset Engine'!$F$7-F272,D272)),0)</f>
      </c>
      <c r="H272" s="65">
        <f>IF(J272=1,MAX(0,D272-G272),0)</f>
      </c>
      <c r="I272" s="65">
        <f>IF(J272=1,E272+'1. Offset Engine'!B24,E272)</f>
      </c>
      <c r="J272" s="66">
        <f>IF(AND(B272&lt;='1. Offset Engine'!C29*12,D272&gt;0.5,D272&gt;E272),1,0)</f>
      </c>
    </row>
    <row r="273" spans="2:10" x14ac:dyDescent="0.25">
      <c r="B273" s="67">
        <f>B272+1</f>
      </c>
      <c r="C273" s="68">
        <f>EDATE($C$7,B273)</f>
      </c>
      <c r="D273" s="69">
        <f>H272</f>
      </c>
      <c r="E273" s="69">
        <f>I272</f>
      </c>
      <c r="F273" s="69">
        <f>IF(J273=1,MAX(0,D273-E273)*'1. Offset Engine'!C28/100/12,0)</f>
      </c>
      <c r="G273" s="69">
        <f>IF(J273=1,MAX(0,MIN('1. Offset Engine'!$F$7-F273,D273)),0)</f>
      </c>
      <c r="H273" s="69">
        <f>IF(J273=1,MAX(0,D273-G273),0)</f>
      </c>
      <c r="I273" s="69">
        <f>IF(J273=1,E273+'1. Offset Engine'!B24,E273)</f>
      </c>
      <c r="J273" s="70">
        <f>IF(AND(B273&lt;='1. Offset Engine'!C29*12,D273&gt;0.5,D273&gt;E273),1,0)</f>
      </c>
    </row>
    <row r="274" spans="2:10" x14ac:dyDescent="0.25">
      <c r="B274" s="63">
        <f>B273+1</f>
      </c>
      <c r="C274" s="64">
        <f>EDATE($C$7,B274)</f>
      </c>
      <c r="D274" s="65">
        <f>H273</f>
      </c>
      <c r="E274" s="65">
        <f>I273</f>
      </c>
      <c r="F274" s="65">
        <f>IF(J274=1,MAX(0,D274-E274)*'1. Offset Engine'!C28/100/12,0)</f>
      </c>
      <c r="G274" s="65">
        <f>IF(J274=1,MAX(0,MIN('1. Offset Engine'!$F$7-F274,D274)),0)</f>
      </c>
      <c r="H274" s="65">
        <f>IF(J274=1,MAX(0,D274-G274),0)</f>
      </c>
      <c r="I274" s="65">
        <f>IF(J274=1,E274+'1. Offset Engine'!B24,E274)</f>
      </c>
      <c r="J274" s="66">
        <f>IF(AND(B274&lt;='1. Offset Engine'!C29*12,D274&gt;0.5,D274&gt;E274),1,0)</f>
      </c>
    </row>
    <row r="275" spans="2:10" x14ac:dyDescent="0.25">
      <c r="B275" s="67">
        <f>B274+1</f>
      </c>
      <c r="C275" s="68">
        <f>EDATE($C$7,B275)</f>
      </c>
      <c r="D275" s="69">
        <f>H274</f>
      </c>
      <c r="E275" s="69">
        <f>I274</f>
      </c>
      <c r="F275" s="69">
        <f>IF(J275=1,MAX(0,D275-E275)*'1. Offset Engine'!C28/100/12,0)</f>
      </c>
      <c r="G275" s="69">
        <f>IF(J275=1,MAX(0,MIN('1. Offset Engine'!$F$7-F275,D275)),0)</f>
      </c>
      <c r="H275" s="69">
        <f>IF(J275=1,MAX(0,D275-G275),0)</f>
      </c>
      <c r="I275" s="69">
        <f>IF(J275=1,E275+'1. Offset Engine'!B24,E275)</f>
      </c>
      <c r="J275" s="70">
        <f>IF(AND(B275&lt;='1. Offset Engine'!C29*12,D275&gt;0.5,D275&gt;E275),1,0)</f>
      </c>
    </row>
    <row r="276" spans="2:10" x14ac:dyDescent="0.25">
      <c r="B276" s="63">
        <f>B275+1</f>
      </c>
      <c r="C276" s="64">
        <f>EDATE($C$7,B276)</f>
      </c>
      <c r="D276" s="65">
        <f>H275</f>
      </c>
      <c r="E276" s="65">
        <f>I275</f>
      </c>
      <c r="F276" s="65">
        <f>IF(J276=1,MAX(0,D276-E276)*'1. Offset Engine'!C28/100/12,0)</f>
      </c>
      <c r="G276" s="65">
        <f>IF(J276=1,MAX(0,MIN('1. Offset Engine'!$F$7-F276,D276)),0)</f>
      </c>
      <c r="H276" s="65">
        <f>IF(J276=1,MAX(0,D276-G276),0)</f>
      </c>
      <c r="I276" s="65">
        <f>IF(J276=1,E276+'1. Offset Engine'!B24,E276)</f>
      </c>
      <c r="J276" s="66">
        <f>IF(AND(B276&lt;='1. Offset Engine'!C29*12,D276&gt;0.5,D276&gt;E276),1,0)</f>
      </c>
    </row>
    <row r="277" spans="2:10" x14ac:dyDescent="0.25">
      <c r="B277" s="67">
        <f>B276+1</f>
      </c>
      <c r="C277" s="68">
        <f>EDATE($C$7,B277)</f>
      </c>
      <c r="D277" s="69">
        <f>H276</f>
      </c>
      <c r="E277" s="69">
        <f>I276</f>
      </c>
      <c r="F277" s="69">
        <f>IF(J277=1,MAX(0,D277-E277)*'1. Offset Engine'!C28/100/12,0)</f>
      </c>
      <c r="G277" s="69">
        <f>IF(J277=1,MAX(0,MIN('1. Offset Engine'!$F$7-F277,D277)),0)</f>
      </c>
      <c r="H277" s="69">
        <f>IF(J277=1,MAX(0,D277-G277),0)</f>
      </c>
      <c r="I277" s="69">
        <f>IF(J277=1,E277+'1. Offset Engine'!B24,E277)</f>
      </c>
      <c r="J277" s="70">
        <f>IF(AND(B277&lt;='1. Offset Engine'!C29*12,D277&gt;0.5,D277&gt;E277),1,0)</f>
      </c>
    </row>
    <row r="278" spans="2:10" x14ac:dyDescent="0.25">
      <c r="B278" s="63">
        <f>B277+1</f>
      </c>
      <c r="C278" s="64">
        <f>EDATE($C$7,B278)</f>
      </c>
      <c r="D278" s="65">
        <f>H277</f>
      </c>
      <c r="E278" s="65">
        <f>I277</f>
      </c>
      <c r="F278" s="65">
        <f>IF(J278=1,MAX(0,D278-E278)*'1. Offset Engine'!C28/100/12,0)</f>
      </c>
      <c r="G278" s="65">
        <f>IF(J278=1,MAX(0,MIN('1. Offset Engine'!$F$7-F278,D278)),0)</f>
      </c>
      <c r="H278" s="65">
        <f>IF(J278=1,MAX(0,D278-G278),0)</f>
      </c>
      <c r="I278" s="65">
        <f>IF(J278=1,E278+'1. Offset Engine'!B24,E278)</f>
      </c>
      <c r="J278" s="66">
        <f>IF(AND(B278&lt;='1. Offset Engine'!C29*12,D278&gt;0.5,D278&gt;E278),1,0)</f>
      </c>
    </row>
    <row r="279" spans="2:10" x14ac:dyDescent="0.25">
      <c r="B279" s="67">
        <f>B278+1</f>
      </c>
      <c r="C279" s="68">
        <f>EDATE($C$7,B279)</f>
      </c>
      <c r="D279" s="69">
        <f>H278</f>
      </c>
      <c r="E279" s="69">
        <f>I278</f>
      </c>
      <c r="F279" s="69">
        <f>IF(J279=1,MAX(0,D279-E279)*'1. Offset Engine'!C28/100/12,0)</f>
      </c>
      <c r="G279" s="69">
        <f>IF(J279=1,MAX(0,MIN('1. Offset Engine'!$F$7-F279,D279)),0)</f>
      </c>
      <c r="H279" s="69">
        <f>IF(J279=1,MAX(0,D279-G279),0)</f>
      </c>
      <c r="I279" s="69">
        <f>IF(J279=1,E279+'1. Offset Engine'!B24,E279)</f>
      </c>
      <c r="J279" s="70">
        <f>IF(AND(B279&lt;='1. Offset Engine'!C29*12,D279&gt;0.5,D279&gt;E279),1,0)</f>
      </c>
    </row>
    <row r="280" spans="2:10" x14ac:dyDescent="0.25">
      <c r="B280" s="63">
        <f>B279+1</f>
      </c>
      <c r="C280" s="64">
        <f>EDATE($C$7,B280)</f>
      </c>
      <c r="D280" s="65">
        <f>H279</f>
      </c>
      <c r="E280" s="65">
        <f>I279</f>
      </c>
      <c r="F280" s="65">
        <f>IF(J280=1,MAX(0,D280-E280)*'1. Offset Engine'!C28/100/12,0)</f>
      </c>
      <c r="G280" s="65">
        <f>IF(J280=1,MAX(0,MIN('1. Offset Engine'!$F$7-F280,D280)),0)</f>
      </c>
      <c r="H280" s="65">
        <f>IF(J280=1,MAX(0,D280-G280),0)</f>
      </c>
      <c r="I280" s="65">
        <f>IF(J280=1,E280+'1. Offset Engine'!B24,E280)</f>
      </c>
      <c r="J280" s="66">
        <f>IF(AND(B280&lt;='1. Offset Engine'!C29*12,D280&gt;0.5,D280&gt;E280),1,0)</f>
      </c>
    </row>
    <row r="281" spans="2:10" x14ac:dyDescent="0.25">
      <c r="B281" s="67">
        <f>B280+1</f>
      </c>
      <c r="C281" s="68">
        <f>EDATE($C$7,B281)</f>
      </c>
      <c r="D281" s="69">
        <f>H280</f>
      </c>
      <c r="E281" s="69">
        <f>I280</f>
      </c>
      <c r="F281" s="69">
        <f>IF(J281=1,MAX(0,D281-E281)*'1. Offset Engine'!C28/100/12,0)</f>
      </c>
      <c r="G281" s="69">
        <f>IF(J281=1,MAX(0,MIN('1. Offset Engine'!$F$7-F281,D281)),0)</f>
      </c>
      <c r="H281" s="69">
        <f>IF(J281=1,MAX(0,D281-G281),0)</f>
      </c>
      <c r="I281" s="69">
        <f>IF(J281=1,E281+'1. Offset Engine'!B24,E281)</f>
      </c>
      <c r="J281" s="70">
        <f>IF(AND(B281&lt;='1. Offset Engine'!C29*12,D281&gt;0.5,D281&gt;E281),1,0)</f>
      </c>
    </row>
    <row r="282" spans="2:10" x14ac:dyDescent="0.25">
      <c r="B282" s="63">
        <f>B281+1</f>
      </c>
      <c r="C282" s="64">
        <f>EDATE($C$7,B282)</f>
      </c>
      <c r="D282" s="65">
        <f>H281</f>
      </c>
      <c r="E282" s="65">
        <f>I281</f>
      </c>
      <c r="F282" s="65">
        <f>IF(J282=1,MAX(0,D282-E282)*'1. Offset Engine'!C28/100/12,0)</f>
      </c>
      <c r="G282" s="65">
        <f>IF(J282=1,MAX(0,MIN('1. Offset Engine'!$F$7-F282,D282)),0)</f>
      </c>
      <c r="H282" s="65">
        <f>IF(J282=1,MAX(0,D282-G282),0)</f>
      </c>
      <c r="I282" s="65">
        <f>IF(J282=1,E282+'1. Offset Engine'!B24,E282)</f>
      </c>
      <c r="J282" s="66">
        <f>IF(AND(B282&lt;='1. Offset Engine'!C29*12,D282&gt;0.5,D282&gt;E282),1,0)</f>
      </c>
    </row>
    <row r="283" spans="2:10" x14ac:dyDescent="0.25">
      <c r="B283" s="67">
        <f>B282+1</f>
      </c>
      <c r="C283" s="68">
        <f>EDATE($C$7,B283)</f>
      </c>
      <c r="D283" s="69">
        <f>H282</f>
      </c>
      <c r="E283" s="69">
        <f>I282</f>
      </c>
      <c r="F283" s="69">
        <f>IF(J283=1,MAX(0,D283-E283)*'1. Offset Engine'!C28/100/12,0)</f>
      </c>
      <c r="G283" s="69">
        <f>IF(J283=1,MAX(0,MIN('1. Offset Engine'!$F$7-F283,D283)),0)</f>
      </c>
      <c r="H283" s="69">
        <f>IF(J283=1,MAX(0,D283-G283),0)</f>
      </c>
      <c r="I283" s="69">
        <f>IF(J283=1,E283+'1. Offset Engine'!B24,E283)</f>
      </c>
      <c r="J283" s="70">
        <f>IF(AND(B283&lt;='1. Offset Engine'!C29*12,D283&gt;0.5,D283&gt;E283),1,0)</f>
      </c>
    </row>
    <row r="284" spans="2:10" x14ac:dyDescent="0.25">
      <c r="B284" s="63">
        <f>B283+1</f>
      </c>
      <c r="C284" s="64">
        <f>EDATE($C$7,B284)</f>
      </c>
      <c r="D284" s="65">
        <f>H283</f>
      </c>
      <c r="E284" s="65">
        <f>I283</f>
      </c>
      <c r="F284" s="65">
        <f>IF(J284=1,MAX(0,D284-E284)*'1. Offset Engine'!C28/100/12,0)</f>
      </c>
      <c r="G284" s="65">
        <f>IF(J284=1,MAX(0,MIN('1. Offset Engine'!$F$7-F284,D284)),0)</f>
      </c>
      <c r="H284" s="65">
        <f>IF(J284=1,MAX(0,D284-G284),0)</f>
      </c>
      <c r="I284" s="65">
        <f>IF(J284=1,E284+'1. Offset Engine'!B24,E284)</f>
      </c>
      <c r="J284" s="66">
        <f>IF(AND(B284&lt;='1. Offset Engine'!C29*12,D284&gt;0.5,D284&gt;E284),1,0)</f>
      </c>
    </row>
    <row r="285" spans="2:10" x14ac:dyDescent="0.25">
      <c r="B285" s="67">
        <f>B284+1</f>
      </c>
      <c r="C285" s="68">
        <f>EDATE($C$7,B285)</f>
      </c>
      <c r="D285" s="69">
        <f>H284</f>
      </c>
      <c r="E285" s="69">
        <f>I284</f>
      </c>
      <c r="F285" s="69">
        <f>IF(J285=1,MAX(0,D285-E285)*'1. Offset Engine'!C28/100/12,0)</f>
      </c>
      <c r="G285" s="69">
        <f>IF(J285=1,MAX(0,MIN('1. Offset Engine'!$F$7-F285,D285)),0)</f>
      </c>
      <c r="H285" s="69">
        <f>IF(J285=1,MAX(0,D285-G285),0)</f>
      </c>
      <c r="I285" s="69">
        <f>IF(J285=1,E285+'1. Offset Engine'!B24,E285)</f>
      </c>
      <c r="J285" s="70">
        <f>IF(AND(B285&lt;='1. Offset Engine'!C29*12,D285&gt;0.5,D285&gt;E285),1,0)</f>
      </c>
    </row>
    <row r="286" spans="2:10" x14ac:dyDescent="0.25">
      <c r="B286" s="63">
        <f>B285+1</f>
      </c>
      <c r="C286" s="64">
        <f>EDATE($C$7,B286)</f>
      </c>
      <c r="D286" s="65">
        <f>H285</f>
      </c>
      <c r="E286" s="65">
        <f>I285</f>
      </c>
      <c r="F286" s="65">
        <f>IF(J286=1,MAX(0,D286-E286)*'1. Offset Engine'!C28/100/12,0)</f>
      </c>
      <c r="G286" s="65">
        <f>IF(J286=1,MAX(0,MIN('1. Offset Engine'!$F$7-F286,D286)),0)</f>
      </c>
      <c r="H286" s="65">
        <f>IF(J286=1,MAX(0,D286-G286),0)</f>
      </c>
      <c r="I286" s="65">
        <f>IF(J286=1,E286+'1. Offset Engine'!B24,E286)</f>
      </c>
      <c r="J286" s="66">
        <f>IF(AND(B286&lt;='1. Offset Engine'!C29*12,D286&gt;0.5,D286&gt;E286),1,0)</f>
      </c>
    </row>
    <row r="287" spans="2:10" x14ac:dyDescent="0.25">
      <c r="B287" s="67">
        <f>B286+1</f>
      </c>
      <c r="C287" s="68">
        <f>EDATE($C$7,B287)</f>
      </c>
      <c r="D287" s="69">
        <f>H286</f>
      </c>
      <c r="E287" s="69">
        <f>I286</f>
      </c>
      <c r="F287" s="69">
        <f>IF(J287=1,MAX(0,D287-E287)*'1. Offset Engine'!C28/100/12,0)</f>
      </c>
      <c r="G287" s="69">
        <f>IF(J287=1,MAX(0,MIN('1. Offset Engine'!$F$7-F287,D287)),0)</f>
      </c>
      <c r="H287" s="69">
        <f>IF(J287=1,MAX(0,D287-G287),0)</f>
      </c>
      <c r="I287" s="69">
        <f>IF(J287=1,E287+'1. Offset Engine'!B24,E287)</f>
      </c>
      <c r="J287" s="70">
        <f>IF(AND(B287&lt;='1. Offset Engine'!C29*12,D287&gt;0.5,D287&gt;E287),1,0)</f>
      </c>
    </row>
    <row r="288" spans="2:10" x14ac:dyDescent="0.25">
      <c r="B288" s="63">
        <f>B287+1</f>
      </c>
      <c r="C288" s="64">
        <f>EDATE($C$7,B288)</f>
      </c>
      <c r="D288" s="65">
        <f>H287</f>
      </c>
      <c r="E288" s="65">
        <f>I287</f>
      </c>
      <c r="F288" s="65">
        <f>IF(J288=1,MAX(0,D288-E288)*'1. Offset Engine'!C28/100/12,0)</f>
      </c>
      <c r="G288" s="65">
        <f>IF(J288=1,MAX(0,MIN('1. Offset Engine'!$F$7-F288,D288)),0)</f>
      </c>
      <c r="H288" s="65">
        <f>IF(J288=1,MAX(0,D288-G288),0)</f>
      </c>
      <c r="I288" s="65">
        <f>IF(J288=1,E288+'1. Offset Engine'!B24,E288)</f>
      </c>
      <c r="J288" s="66">
        <f>IF(AND(B288&lt;='1. Offset Engine'!C29*12,D288&gt;0.5,D288&gt;E288),1,0)</f>
      </c>
    </row>
    <row r="289" spans="2:10" x14ac:dyDescent="0.25">
      <c r="B289" s="67">
        <f>B288+1</f>
      </c>
      <c r="C289" s="68">
        <f>EDATE($C$7,B289)</f>
      </c>
      <c r="D289" s="69">
        <f>H288</f>
      </c>
      <c r="E289" s="69">
        <f>I288</f>
      </c>
      <c r="F289" s="69">
        <f>IF(J289=1,MAX(0,D289-E289)*'1. Offset Engine'!C28/100/12,0)</f>
      </c>
      <c r="G289" s="69">
        <f>IF(J289=1,MAX(0,MIN('1. Offset Engine'!$F$7-F289,D289)),0)</f>
      </c>
      <c r="H289" s="69">
        <f>IF(J289=1,MAX(0,D289-G289),0)</f>
      </c>
      <c r="I289" s="69">
        <f>IF(J289=1,E289+'1. Offset Engine'!B24,E289)</f>
      </c>
      <c r="J289" s="70">
        <f>IF(AND(B289&lt;='1. Offset Engine'!C29*12,D289&gt;0.5,D289&gt;E289),1,0)</f>
      </c>
    </row>
    <row r="290" spans="2:10" x14ac:dyDescent="0.25">
      <c r="B290" s="63">
        <f>B289+1</f>
      </c>
      <c r="C290" s="64">
        <f>EDATE($C$7,B290)</f>
      </c>
      <c r="D290" s="65">
        <f>H289</f>
      </c>
      <c r="E290" s="65">
        <f>I289</f>
      </c>
      <c r="F290" s="65">
        <f>IF(J290=1,MAX(0,D290-E290)*'1. Offset Engine'!C28/100/12,0)</f>
      </c>
      <c r="G290" s="65">
        <f>IF(J290=1,MAX(0,MIN('1. Offset Engine'!$F$7-F290,D290)),0)</f>
      </c>
      <c r="H290" s="65">
        <f>IF(J290=1,MAX(0,D290-G290),0)</f>
      </c>
      <c r="I290" s="65">
        <f>IF(J290=1,E290+'1. Offset Engine'!B24,E290)</f>
      </c>
      <c r="J290" s="66">
        <f>IF(AND(B290&lt;='1. Offset Engine'!C29*12,D290&gt;0.5,D290&gt;E290),1,0)</f>
      </c>
    </row>
    <row r="291" spans="2:10" x14ac:dyDescent="0.25">
      <c r="B291" s="67">
        <f>B290+1</f>
      </c>
      <c r="C291" s="68">
        <f>EDATE($C$7,B291)</f>
      </c>
      <c r="D291" s="69">
        <f>H290</f>
      </c>
      <c r="E291" s="69">
        <f>I290</f>
      </c>
      <c r="F291" s="69">
        <f>IF(J291=1,MAX(0,D291-E291)*'1. Offset Engine'!C28/100/12,0)</f>
      </c>
      <c r="G291" s="69">
        <f>IF(J291=1,MAX(0,MIN('1. Offset Engine'!$F$7-F291,D291)),0)</f>
      </c>
      <c r="H291" s="69">
        <f>IF(J291=1,MAX(0,D291-G291),0)</f>
      </c>
      <c r="I291" s="69">
        <f>IF(J291=1,E291+'1. Offset Engine'!B24,E291)</f>
      </c>
      <c r="J291" s="70">
        <f>IF(AND(B291&lt;='1. Offset Engine'!C29*12,D291&gt;0.5,D291&gt;E291),1,0)</f>
      </c>
    </row>
    <row r="292" spans="2:10" x14ac:dyDescent="0.25">
      <c r="B292" s="63">
        <f>B291+1</f>
      </c>
      <c r="C292" s="64">
        <f>EDATE($C$7,B292)</f>
      </c>
      <c r="D292" s="65">
        <f>H291</f>
      </c>
      <c r="E292" s="65">
        <f>I291</f>
      </c>
      <c r="F292" s="65">
        <f>IF(J292=1,MAX(0,D292-E292)*'1. Offset Engine'!C28/100/12,0)</f>
      </c>
      <c r="G292" s="65">
        <f>IF(J292=1,MAX(0,MIN('1. Offset Engine'!$F$7-F292,D292)),0)</f>
      </c>
      <c r="H292" s="65">
        <f>IF(J292=1,MAX(0,D292-G292),0)</f>
      </c>
      <c r="I292" s="65">
        <f>IF(J292=1,E292+'1. Offset Engine'!B24,E292)</f>
      </c>
      <c r="J292" s="66">
        <f>IF(AND(B292&lt;='1. Offset Engine'!C29*12,D292&gt;0.5,D292&gt;E292),1,0)</f>
      </c>
    </row>
    <row r="293" spans="2:10" x14ac:dyDescent="0.25">
      <c r="B293" s="67">
        <f>B292+1</f>
      </c>
      <c r="C293" s="68">
        <f>EDATE($C$7,B293)</f>
      </c>
      <c r="D293" s="69">
        <f>H292</f>
      </c>
      <c r="E293" s="69">
        <f>I292</f>
      </c>
      <c r="F293" s="69">
        <f>IF(J293=1,MAX(0,D293-E293)*'1. Offset Engine'!C28/100/12,0)</f>
      </c>
      <c r="G293" s="69">
        <f>IF(J293=1,MAX(0,MIN('1. Offset Engine'!$F$7-F293,D293)),0)</f>
      </c>
      <c r="H293" s="69">
        <f>IF(J293=1,MAX(0,D293-G293),0)</f>
      </c>
      <c r="I293" s="69">
        <f>IF(J293=1,E293+'1. Offset Engine'!B24,E293)</f>
      </c>
      <c r="J293" s="70">
        <f>IF(AND(B293&lt;='1. Offset Engine'!C29*12,D293&gt;0.5,D293&gt;E293),1,0)</f>
      </c>
    </row>
    <row r="294" spans="2:10" x14ac:dyDescent="0.25">
      <c r="B294" s="63">
        <f>B293+1</f>
      </c>
      <c r="C294" s="64">
        <f>EDATE($C$7,B294)</f>
      </c>
      <c r="D294" s="65">
        <f>H293</f>
      </c>
      <c r="E294" s="65">
        <f>I293</f>
      </c>
      <c r="F294" s="65">
        <f>IF(J294=1,MAX(0,D294-E294)*'1. Offset Engine'!C28/100/12,0)</f>
      </c>
      <c r="G294" s="65">
        <f>IF(J294=1,MAX(0,MIN('1. Offset Engine'!$F$7-F294,D294)),0)</f>
      </c>
      <c r="H294" s="65">
        <f>IF(J294=1,MAX(0,D294-G294),0)</f>
      </c>
      <c r="I294" s="65">
        <f>IF(J294=1,E294+'1. Offset Engine'!B24,E294)</f>
      </c>
      <c r="J294" s="66">
        <f>IF(AND(B294&lt;='1. Offset Engine'!C29*12,D294&gt;0.5,D294&gt;E294),1,0)</f>
      </c>
    </row>
    <row r="295" spans="2:10" x14ac:dyDescent="0.25">
      <c r="B295" s="67">
        <f>B294+1</f>
      </c>
      <c r="C295" s="68">
        <f>EDATE($C$7,B295)</f>
      </c>
      <c r="D295" s="69">
        <f>H294</f>
      </c>
      <c r="E295" s="69">
        <f>I294</f>
      </c>
      <c r="F295" s="69">
        <f>IF(J295=1,MAX(0,D295-E295)*'1. Offset Engine'!C28/100/12,0)</f>
      </c>
      <c r="G295" s="69">
        <f>IF(J295=1,MAX(0,MIN('1. Offset Engine'!$F$7-F295,D295)),0)</f>
      </c>
      <c r="H295" s="69">
        <f>IF(J295=1,MAX(0,D295-G295),0)</f>
      </c>
      <c r="I295" s="69">
        <f>IF(J295=1,E295+'1. Offset Engine'!B24,E295)</f>
      </c>
      <c r="J295" s="70">
        <f>IF(AND(B295&lt;='1. Offset Engine'!C29*12,D295&gt;0.5,D295&gt;E295),1,0)</f>
      </c>
    </row>
    <row r="296" spans="2:10" x14ac:dyDescent="0.25">
      <c r="B296" s="63">
        <f>B295+1</f>
      </c>
      <c r="C296" s="64">
        <f>EDATE($C$7,B296)</f>
      </c>
      <c r="D296" s="65">
        <f>H295</f>
      </c>
      <c r="E296" s="65">
        <f>I295</f>
      </c>
      <c r="F296" s="65">
        <f>IF(J296=1,MAX(0,D296-E296)*'1. Offset Engine'!C28/100/12,0)</f>
      </c>
      <c r="G296" s="65">
        <f>IF(J296=1,MAX(0,MIN('1. Offset Engine'!$F$7-F296,D296)),0)</f>
      </c>
      <c r="H296" s="65">
        <f>IF(J296=1,MAX(0,D296-G296),0)</f>
      </c>
      <c r="I296" s="65">
        <f>IF(J296=1,E296+'1. Offset Engine'!B24,E296)</f>
      </c>
      <c r="J296" s="66">
        <f>IF(AND(B296&lt;='1. Offset Engine'!C29*12,D296&gt;0.5,D296&gt;E296),1,0)</f>
      </c>
    </row>
    <row r="297" spans="2:10" x14ac:dyDescent="0.25">
      <c r="B297" s="67">
        <f>B296+1</f>
      </c>
      <c r="C297" s="68">
        <f>EDATE($C$7,B297)</f>
      </c>
      <c r="D297" s="69">
        <f>H296</f>
      </c>
      <c r="E297" s="69">
        <f>I296</f>
      </c>
      <c r="F297" s="69">
        <f>IF(J297=1,MAX(0,D297-E297)*'1. Offset Engine'!C28/100/12,0)</f>
      </c>
      <c r="G297" s="69">
        <f>IF(J297=1,MAX(0,MIN('1. Offset Engine'!$F$7-F297,D297)),0)</f>
      </c>
      <c r="H297" s="69">
        <f>IF(J297=1,MAX(0,D297-G297),0)</f>
      </c>
      <c r="I297" s="69">
        <f>IF(J297=1,E297+'1. Offset Engine'!B24,E297)</f>
      </c>
      <c r="J297" s="70">
        <f>IF(AND(B297&lt;='1. Offset Engine'!C29*12,D297&gt;0.5,D297&gt;E297),1,0)</f>
      </c>
    </row>
    <row r="298" spans="2:10" x14ac:dyDescent="0.25">
      <c r="B298" s="63">
        <f>B297+1</f>
      </c>
      <c r="C298" s="64">
        <f>EDATE($C$7,B298)</f>
      </c>
      <c r="D298" s="65">
        <f>H297</f>
      </c>
      <c r="E298" s="65">
        <f>I297</f>
      </c>
      <c r="F298" s="65">
        <f>IF(J298=1,MAX(0,D298-E298)*'1. Offset Engine'!C28/100/12,0)</f>
      </c>
      <c r="G298" s="65">
        <f>IF(J298=1,MAX(0,MIN('1. Offset Engine'!$F$7-F298,D298)),0)</f>
      </c>
      <c r="H298" s="65">
        <f>IF(J298=1,MAX(0,D298-G298),0)</f>
      </c>
      <c r="I298" s="65">
        <f>IF(J298=1,E298+'1. Offset Engine'!B24,E298)</f>
      </c>
      <c r="J298" s="66">
        <f>IF(AND(B298&lt;='1. Offset Engine'!C29*12,D298&gt;0.5,D298&gt;E298),1,0)</f>
      </c>
    </row>
    <row r="299" spans="2:10" x14ac:dyDescent="0.25">
      <c r="B299" s="67">
        <f>B298+1</f>
      </c>
      <c r="C299" s="68">
        <f>EDATE($C$7,B299)</f>
      </c>
      <c r="D299" s="69">
        <f>H298</f>
      </c>
      <c r="E299" s="69">
        <f>I298</f>
      </c>
      <c r="F299" s="69">
        <f>IF(J299=1,MAX(0,D299-E299)*'1. Offset Engine'!C28/100/12,0)</f>
      </c>
      <c r="G299" s="69">
        <f>IF(J299=1,MAX(0,MIN('1. Offset Engine'!$F$7-F299,D299)),0)</f>
      </c>
      <c r="H299" s="69">
        <f>IF(J299=1,MAX(0,D299-G299),0)</f>
      </c>
      <c r="I299" s="69">
        <f>IF(J299=1,E299+'1. Offset Engine'!B24,E299)</f>
      </c>
      <c r="J299" s="70">
        <f>IF(AND(B299&lt;='1. Offset Engine'!C29*12,D299&gt;0.5,D299&gt;E299),1,0)</f>
      </c>
    </row>
    <row r="300" spans="2:10" x14ac:dyDescent="0.25">
      <c r="B300" s="63">
        <f>B299+1</f>
      </c>
      <c r="C300" s="64">
        <f>EDATE($C$7,B300)</f>
      </c>
      <c r="D300" s="65">
        <f>H299</f>
      </c>
      <c r="E300" s="65">
        <f>I299</f>
      </c>
      <c r="F300" s="65">
        <f>IF(J300=1,MAX(0,D300-E300)*'1. Offset Engine'!C28/100/12,0)</f>
      </c>
      <c r="G300" s="65">
        <f>IF(J300=1,MAX(0,MIN('1. Offset Engine'!$F$7-F300,D300)),0)</f>
      </c>
      <c r="H300" s="65">
        <f>IF(J300=1,MAX(0,D300-G300),0)</f>
      </c>
      <c r="I300" s="65">
        <f>IF(J300=1,E300+'1. Offset Engine'!B24,E300)</f>
      </c>
      <c r="J300" s="66">
        <f>IF(AND(B300&lt;='1. Offset Engine'!C29*12,D300&gt;0.5,D300&gt;E300),1,0)</f>
      </c>
    </row>
    <row r="301" spans="2:10" x14ac:dyDescent="0.25">
      <c r="B301" s="67">
        <f>B300+1</f>
      </c>
      <c r="C301" s="68">
        <f>EDATE($C$7,B301)</f>
      </c>
      <c r="D301" s="69">
        <f>H300</f>
      </c>
      <c r="E301" s="69">
        <f>I300</f>
      </c>
      <c r="F301" s="69">
        <f>IF(J301=1,MAX(0,D301-E301)*'1. Offset Engine'!C28/100/12,0)</f>
      </c>
      <c r="G301" s="69">
        <f>IF(J301=1,MAX(0,MIN('1. Offset Engine'!$F$7-F301,D301)),0)</f>
      </c>
      <c r="H301" s="69">
        <f>IF(J301=1,MAX(0,D301-G301),0)</f>
      </c>
      <c r="I301" s="69">
        <f>IF(J301=1,E301+'1. Offset Engine'!B24,E301)</f>
      </c>
      <c r="J301" s="70">
        <f>IF(AND(B301&lt;='1. Offset Engine'!C29*12,D301&gt;0.5,D301&gt;E301),1,0)</f>
      </c>
    </row>
    <row r="302" spans="2:10" x14ac:dyDescent="0.25">
      <c r="B302" s="63">
        <f>B301+1</f>
      </c>
      <c r="C302" s="64">
        <f>EDATE($C$7,B302)</f>
      </c>
      <c r="D302" s="65">
        <f>H301</f>
      </c>
      <c r="E302" s="65">
        <f>I301</f>
      </c>
      <c r="F302" s="65">
        <f>IF(J302=1,MAX(0,D302-E302)*'1. Offset Engine'!C28/100/12,0)</f>
      </c>
      <c r="G302" s="65">
        <f>IF(J302=1,MAX(0,MIN('1. Offset Engine'!$F$7-F302,D302)),0)</f>
      </c>
      <c r="H302" s="65">
        <f>IF(J302=1,MAX(0,D302-G302),0)</f>
      </c>
      <c r="I302" s="65">
        <f>IF(J302=1,E302+'1. Offset Engine'!B24,E302)</f>
      </c>
      <c r="J302" s="66">
        <f>IF(AND(B302&lt;='1. Offset Engine'!C29*12,D302&gt;0.5,D302&gt;E302),1,0)</f>
      </c>
    </row>
    <row r="303" spans="2:10" x14ac:dyDescent="0.25">
      <c r="B303" s="67">
        <f>B302+1</f>
      </c>
      <c r="C303" s="68">
        <f>EDATE($C$7,B303)</f>
      </c>
      <c r="D303" s="69">
        <f>H302</f>
      </c>
      <c r="E303" s="69">
        <f>I302</f>
      </c>
      <c r="F303" s="69">
        <f>IF(J303=1,MAX(0,D303-E303)*'1. Offset Engine'!C28/100/12,0)</f>
      </c>
      <c r="G303" s="69">
        <f>IF(J303=1,MAX(0,MIN('1. Offset Engine'!$F$7-F303,D303)),0)</f>
      </c>
      <c r="H303" s="69">
        <f>IF(J303=1,MAX(0,D303-G303),0)</f>
      </c>
      <c r="I303" s="69">
        <f>IF(J303=1,E303+'1. Offset Engine'!B24,E303)</f>
      </c>
      <c r="J303" s="70">
        <f>IF(AND(B303&lt;='1. Offset Engine'!C29*12,D303&gt;0.5,D303&gt;E303),1,0)</f>
      </c>
    </row>
    <row r="304" spans="2:10" x14ac:dyDescent="0.25">
      <c r="B304" s="63">
        <f>B303+1</f>
      </c>
      <c r="C304" s="64">
        <f>EDATE($C$7,B304)</f>
      </c>
      <c r="D304" s="65">
        <f>H303</f>
      </c>
      <c r="E304" s="65">
        <f>I303</f>
      </c>
      <c r="F304" s="65">
        <f>IF(J304=1,MAX(0,D304-E304)*'1. Offset Engine'!C28/100/12,0)</f>
      </c>
      <c r="G304" s="65">
        <f>IF(J304=1,MAX(0,MIN('1. Offset Engine'!$F$7-F304,D304)),0)</f>
      </c>
      <c r="H304" s="65">
        <f>IF(J304=1,MAX(0,D304-G304),0)</f>
      </c>
      <c r="I304" s="65">
        <f>IF(J304=1,E304+'1. Offset Engine'!B24,E304)</f>
      </c>
      <c r="J304" s="66">
        <f>IF(AND(B304&lt;='1. Offset Engine'!C29*12,D304&gt;0.5,D304&gt;E304),1,0)</f>
      </c>
    </row>
    <row r="305" spans="2:10" x14ac:dyDescent="0.25">
      <c r="B305" s="67">
        <f>B304+1</f>
      </c>
      <c r="C305" s="68">
        <f>EDATE($C$7,B305)</f>
      </c>
      <c r="D305" s="69">
        <f>H304</f>
      </c>
      <c r="E305" s="69">
        <f>I304</f>
      </c>
      <c r="F305" s="69">
        <f>IF(J305=1,MAX(0,D305-E305)*'1. Offset Engine'!C28/100/12,0)</f>
      </c>
      <c r="G305" s="69">
        <f>IF(J305=1,MAX(0,MIN('1. Offset Engine'!$F$7-F305,D305)),0)</f>
      </c>
      <c r="H305" s="69">
        <f>IF(J305=1,MAX(0,D305-G305),0)</f>
      </c>
      <c r="I305" s="69">
        <f>IF(J305=1,E305+'1. Offset Engine'!B24,E305)</f>
      </c>
      <c r="J305" s="70">
        <f>IF(AND(B305&lt;='1. Offset Engine'!C29*12,D305&gt;0.5,D305&gt;E305),1,0)</f>
      </c>
    </row>
    <row r="306" spans="2:10" x14ac:dyDescent="0.25">
      <c r="B306" s="63">
        <f>B305+1</f>
      </c>
      <c r="C306" s="64">
        <f>EDATE($C$7,B306)</f>
      </c>
      <c r="D306" s="65">
        <f>H305</f>
      </c>
      <c r="E306" s="65">
        <f>I305</f>
      </c>
      <c r="F306" s="65">
        <f>IF(J306=1,MAX(0,D306-E306)*'1. Offset Engine'!C28/100/12,0)</f>
      </c>
      <c r="G306" s="65">
        <f>IF(J306=1,MAX(0,MIN('1. Offset Engine'!$F$7-F306,D306)),0)</f>
      </c>
      <c r="H306" s="65">
        <f>IF(J306=1,MAX(0,D306-G306),0)</f>
      </c>
      <c r="I306" s="65">
        <f>IF(J306=1,E306+'1. Offset Engine'!B24,E306)</f>
      </c>
      <c r="J306" s="66">
        <f>IF(AND(B306&lt;='1. Offset Engine'!C29*12,D306&gt;0.5,D306&gt;E306),1,0)</f>
      </c>
    </row>
    <row r="307" spans="2:10" x14ac:dyDescent="0.25">
      <c r="B307" s="67">
        <f>B306+1</f>
      </c>
      <c r="C307" s="68">
        <f>EDATE($C$7,B307)</f>
      </c>
      <c r="D307" s="69">
        <f>H306</f>
      </c>
      <c r="E307" s="69">
        <f>I306</f>
      </c>
      <c r="F307" s="69">
        <f>IF(J307=1,MAX(0,D307-E307)*'1. Offset Engine'!C28/100/12,0)</f>
      </c>
      <c r="G307" s="69">
        <f>IF(J307=1,MAX(0,MIN('1. Offset Engine'!$F$7-F307,D307)),0)</f>
      </c>
      <c r="H307" s="69">
        <f>IF(J307=1,MAX(0,D307-G307),0)</f>
      </c>
      <c r="I307" s="69">
        <f>IF(J307=1,E307+'1. Offset Engine'!B24,E307)</f>
      </c>
      <c r="J307" s="70">
        <f>IF(AND(B307&lt;='1. Offset Engine'!C29*12,D307&gt;0.5,D307&gt;E307),1,0)</f>
      </c>
    </row>
    <row r="308" spans="2:10" x14ac:dyDescent="0.25">
      <c r="B308" s="63">
        <f>B307+1</f>
      </c>
      <c r="C308" s="64">
        <f>EDATE($C$7,B308)</f>
      </c>
      <c r="D308" s="65">
        <f>H307</f>
      </c>
      <c r="E308" s="65">
        <f>I307</f>
      </c>
      <c r="F308" s="65">
        <f>IF(J308=1,MAX(0,D308-E308)*'1. Offset Engine'!C28/100/12,0)</f>
      </c>
      <c r="G308" s="65">
        <f>IF(J308=1,MAX(0,MIN('1. Offset Engine'!$F$7-F308,D308)),0)</f>
      </c>
      <c r="H308" s="65">
        <f>IF(J308=1,MAX(0,D308-G308),0)</f>
      </c>
      <c r="I308" s="65">
        <f>IF(J308=1,E308+'1. Offset Engine'!B24,E308)</f>
      </c>
      <c r="J308" s="66">
        <f>IF(AND(B308&lt;='1. Offset Engine'!C29*12,D308&gt;0.5,D308&gt;E308),1,0)</f>
      </c>
    </row>
    <row r="309" spans="2:10" x14ac:dyDescent="0.25">
      <c r="B309" s="67">
        <f>B308+1</f>
      </c>
      <c r="C309" s="68">
        <f>EDATE($C$7,B309)</f>
      </c>
      <c r="D309" s="69">
        <f>H308</f>
      </c>
      <c r="E309" s="69">
        <f>I308</f>
      </c>
      <c r="F309" s="69">
        <f>IF(J309=1,MAX(0,D309-E309)*'1. Offset Engine'!C28/100/12,0)</f>
      </c>
      <c r="G309" s="69">
        <f>IF(J309=1,MAX(0,MIN('1. Offset Engine'!$F$7-F309,D309)),0)</f>
      </c>
      <c r="H309" s="69">
        <f>IF(J309=1,MAX(0,D309-G309),0)</f>
      </c>
      <c r="I309" s="69">
        <f>IF(J309=1,E309+'1. Offset Engine'!B24,E309)</f>
      </c>
      <c r="J309" s="70">
        <f>IF(AND(B309&lt;='1. Offset Engine'!C29*12,D309&gt;0.5,D309&gt;E309),1,0)</f>
      </c>
    </row>
    <row r="310" spans="2:10" x14ac:dyDescent="0.25">
      <c r="B310" s="63">
        <f>B309+1</f>
      </c>
      <c r="C310" s="64">
        <f>EDATE($C$7,B310)</f>
      </c>
      <c r="D310" s="65">
        <f>H309</f>
      </c>
      <c r="E310" s="65">
        <f>I309</f>
      </c>
      <c r="F310" s="65">
        <f>IF(J310=1,MAX(0,D310-E310)*'1. Offset Engine'!C28/100/12,0)</f>
      </c>
      <c r="G310" s="65">
        <f>IF(J310=1,MAX(0,MIN('1. Offset Engine'!$F$7-F310,D310)),0)</f>
      </c>
      <c r="H310" s="65">
        <f>IF(J310=1,MAX(0,D310-G310),0)</f>
      </c>
      <c r="I310" s="65">
        <f>IF(J310=1,E310+'1. Offset Engine'!B24,E310)</f>
      </c>
      <c r="J310" s="66">
        <f>IF(AND(B310&lt;='1. Offset Engine'!C29*12,D310&gt;0.5,D310&gt;E310),1,0)</f>
      </c>
    </row>
    <row r="311" spans="2:10" x14ac:dyDescent="0.25">
      <c r="B311" s="67">
        <f>B310+1</f>
      </c>
      <c r="C311" s="68">
        <f>EDATE($C$7,B311)</f>
      </c>
      <c r="D311" s="69">
        <f>H310</f>
      </c>
      <c r="E311" s="69">
        <f>I310</f>
      </c>
      <c r="F311" s="69">
        <f>IF(J311=1,MAX(0,D311-E311)*'1. Offset Engine'!C28/100/12,0)</f>
      </c>
      <c r="G311" s="69">
        <f>IF(J311=1,MAX(0,MIN('1. Offset Engine'!$F$7-F311,D311)),0)</f>
      </c>
      <c r="H311" s="69">
        <f>IF(J311=1,MAX(0,D311-G311),0)</f>
      </c>
      <c r="I311" s="69">
        <f>IF(J311=1,E311+'1. Offset Engine'!B24,E311)</f>
      </c>
      <c r="J311" s="70">
        <f>IF(AND(B311&lt;='1. Offset Engine'!C29*12,D311&gt;0.5,D311&gt;E311),1,0)</f>
      </c>
    </row>
    <row r="312" spans="2:10" x14ac:dyDescent="0.25">
      <c r="B312" s="63">
        <f>B311+1</f>
      </c>
      <c r="C312" s="64">
        <f>EDATE($C$7,B312)</f>
      </c>
      <c r="D312" s="65">
        <f>H311</f>
      </c>
      <c r="E312" s="65">
        <f>I311</f>
      </c>
      <c r="F312" s="65">
        <f>IF(J312=1,MAX(0,D312-E312)*'1. Offset Engine'!C28/100/12,0)</f>
      </c>
      <c r="G312" s="65">
        <f>IF(J312=1,MAX(0,MIN('1. Offset Engine'!$F$7-F312,D312)),0)</f>
      </c>
      <c r="H312" s="65">
        <f>IF(J312=1,MAX(0,D312-G312),0)</f>
      </c>
      <c r="I312" s="65">
        <f>IF(J312=1,E312+'1. Offset Engine'!B24,E312)</f>
      </c>
      <c r="J312" s="66">
        <f>IF(AND(B312&lt;='1. Offset Engine'!C29*12,D312&gt;0.5,D312&gt;E312),1,0)</f>
      </c>
    </row>
    <row r="313" spans="2:10" x14ac:dyDescent="0.25">
      <c r="B313" s="67">
        <f>B312+1</f>
      </c>
      <c r="C313" s="68">
        <f>EDATE($C$7,B313)</f>
      </c>
      <c r="D313" s="69">
        <f>H312</f>
      </c>
      <c r="E313" s="69">
        <f>I312</f>
      </c>
      <c r="F313" s="69">
        <f>IF(J313=1,MAX(0,D313-E313)*'1. Offset Engine'!C28/100/12,0)</f>
      </c>
      <c r="G313" s="69">
        <f>IF(J313=1,MAX(0,MIN('1. Offset Engine'!$F$7-F313,D313)),0)</f>
      </c>
      <c r="H313" s="69">
        <f>IF(J313=1,MAX(0,D313-G313),0)</f>
      </c>
      <c r="I313" s="69">
        <f>IF(J313=1,E313+'1. Offset Engine'!B24,E313)</f>
      </c>
      <c r="J313" s="70">
        <f>IF(AND(B313&lt;='1. Offset Engine'!C29*12,D313&gt;0.5,D313&gt;E313),1,0)</f>
      </c>
    </row>
    <row r="314" spans="2:10" x14ac:dyDescent="0.25">
      <c r="B314" s="63">
        <f>B313+1</f>
      </c>
      <c r="C314" s="64">
        <f>EDATE($C$7,B314)</f>
      </c>
      <c r="D314" s="65">
        <f>H313</f>
      </c>
      <c r="E314" s="65">
        <f>I313</f>
      </c>
      <c r="F314" s="65">
        <f>IF(J314=1,MAX(0,D314-E314)*'1. Offset Engine'!C28/100/12,0)</f>
      </c>
      <c r="G314" s="65">
        <f>IF(J314=1,MAX(0,MIN('1. Offset Engine'!$F$7-F314,D314)),0)</f>
      </c>
      <c r="H314" s="65">
        <f>IF(J314=1,MAX(0,D314-G314),0)</f>
      </c>
      <c r="I314" s="65">
        <f>IF(J314=1,E314+'1. Offset Engine'!B24,E314)</f>
      </c>
      <c r="J314" s="66">
        <f>IF(AND(B314&lt;='1. Offset Engine'!C29*12,D314&gt;0.5,D314&gt;E314),1,0)</f>
      </c>
    </row>
    <row r="315" spans="2:10" x14ac:dyDescent="0.25">
      <c r="B315" s="67">
        <f>B314+1</f>
      </c>
      <c r="C315" s="68">
        <f>EDATE($C$7,B315)</f>
      </c>
      <c r="D315" s="69">
        <f>H314</f>
      </c>
      <c r="E315" s="69">
        <f>I314</f>
      </c>
      <c r="F315" s="69">
        <f>IF(J315=1,MAX(0,D315-E315)*'1. Offset Engine'!C28/100/12,0)</f>
      </c>
      <c r="G315" s="69">
        <f>IF(J315=1,MAX(0,MIN('1. Offset Engine'!$F$7-F315,D315)),0)</f>
      </c>
      <c r="H315" s="69">
        <f>IF(J315=1,MAX(0,D315-G315),0)</f>
      </c>
      <c r="I315" s="69">
        <f>IF(J315=1,E315+'1. Offset Engine'!B24,E315)</f>
      </c>
      <c r="J315" s="70">
        <f>IF(AND(B315&lt;='1. Offset Engine'!C29*12,D315&gt;0.5,D315&gt;E315),1,0)</f>
      </c>
    </row>
    <row r="316" spans="2:10" x14ac:dyDescent="0.25">
      <c r="B316" s="63">
        <f>B315+1</f>
      </c>
      <c r="C316" s="64">
        <f>EDATE($C$7,B316)</f>
      </c>
      <c r="D316" s="65">
        <f>H315</f>
      </c>
      <c r="E316" s="65">
        <f>I315</f>
      </c>
      <c r="F316" s="65">
        <f>IF(J316=1,MAX(0,D316-E316)*'1. Offset Engine'!C28/100/12,0)</f>
      </c>
      <c r="G316" s="65">
        <f>IF(J316=1,MAX(0,MIN('1. Offset Engine'!$F$7-F316,D316)),0)</f>
      </c>
      <c r="H316" s="65">
        <f>IF(J316=1,MAX(0,D316-G316),0)</f>
      </c>
      <c r="I316" s="65">
        <f>IF(J316=1,E316+'1. Offset Engine'!B24,E316)</f>
      </c>
      <c r="J316" s="66">
        <f>IF(AND(B316&lt;='1. Offset Engine'!C29*12,D316&gt;0.5,D316&gt;E316),1,0)</f>
      </c>
    </row>
    <row r="317" spans="2:10" x14ac:dyDescent="0.25">
      <c r="B317" s="67">
        <f>B316+1</f>
      </c>
      <c r="C317" s="68">
        <f>EDATE($C$7,B317)</f>
      </c>
      <c r="D317" s="69">
        <f>H316</f>
      </c>
      <c r="E317" s="69">
        <f>I316</f>
      </c>
      <c r="F317" s="69">
        <f>IF(J317=1,MAX(0,D317-E317)*'1. Offset Engine'!C28/100/12,0)</f>
      </c>
      <c r="G317" s="69">
        <f>IF(J317=1,MAX(0,MIN('1. Offset Engine'!$F$7-F317,D317)),0)</f>
      </c>
      <c r="H317" s="69">
        <f>IF(J317=1,MAX(0,D317-G317),0)</f>
      </c>
      <c r="I317" s="69">
        <f>IF(J317=1,E317+'1. Offset Engine'!B24,E317)</f>
      </c>
      <c r="J317" s="70">
        <f>IF(AND(B317&lt;='1. Offset Engine'!C29*12,D317&gt;0.5,D317&gt;E317),1,0)</f>
      </c>
    </row>
    <row r="318" spans="2:10" x14ac:dyDescent="0.25">
      <c r="B318" s="63">
        <f>B317+1</f>
      </c>
      <c r="C318" s="64">
        <f>EDATE($C$7,B318)</f>
      </c>
      <c r="D318" s="65">
        <f>H317</f>
      </c>
      <c r="E318" s="65">
        <f>I317</f>
      </c>
      <c r="F318" s="65">
        <f>IF(J318=1,MAX(0,D318-E318)*'1. Offset Engine'!C28/100/12,0)</f>
      </c>
      <c r="G318" s="65">
        <f>IF(J318=1,MAX(0,MIN('1. Offset Engine'!$F$7-F318,D318)),0)</f>
      </c>
      <c r="H318" s="65">
        <f>IF(J318=1,MAX(0,D318-G318),0)</f>
      </c>
      <c r="I318" s="65">
        <f>IF(J318=1,E318+'1. Offset Engine'!B24,E318)</f>
      </c>
      <c r="J318" s="66">
        <f>IF(AND(B318&lt;='1. Offset Engine'!C29*12,D318&gt;0.5,D318&gt;E318),1,0)</f>
      </c>
    </row>
    <row r="319" spans="2:10" x14ac:dyDescent="0.25">
      <c r="B319" s="67">
        <f>B318+1</f>
      </c>
      <c r="C319" s="68">
        <f>EDATE($C$7,B319)</f>
      </c>
      <c r="D319" s="69">
        <f>H318</f>
      </c>
      <c r="E319" s="69">
        <f>I318</f>
      </c>
      <c r="F319" s="69">
        <f>IF(J319=1,MAX(0,D319-E319)*'1. Offset Engine'!C28/100/12,0)</f>
      </c>
      <c r="G319" s="69">
        <f>IF(J319=1,MAX(0,MIN('1. Offset Engine'!$F$7-F319,D319)),0)</f>
      </c>
      <c r="H319" s="69">
        <f>IF(J319=1,MAX(0,D319-G319),0)</f>
      </c>
      <c r="I319" s="69">
        <f>IF(J319=1,E319+'1. Offset Engine'!B24,E319)</f>
      </c>
      <c r="J319" s="70">
        <f>IF(AND(B319&lt;='1. Offset Engine'!C29*12,D319&gt;0.5,D319&gt;E319),1,0)</f>
      </c>
    </row>
    <row r="320" spans="2:10" x14ac:dyDescent="0.25">
      <c r="B320" s="63">
        <f>B319+1</f>
      </c>
      <c r="C320" s="64">
        <f>EDATE($C$7,B320)</f>
      </c>
      <c r="D320" s="65">
        <f>H319</f>
      </c>
      <c r="E320" s="65">
        <f>I319</f>
      </c>
      <c r="F320" s="65">
        <f>IF(J320=1,MAX(0,D320-E320)*'1. Offset Engine'!C28/100/12,0)</f>
      </c>
      <c r="G320" s="65">
        <f>IF(J320=1,MAX(0,MIN('1. Offset Engine'!$F$7-F320,D320)),0)</f>
      </c>
      <c r="H320" s="65">
        <f>IF(J320=1,MAX(0,D320-G320),0)</f>
      </c>
      <c r="I320" s="65">
        <f>IF(J320=1,E320+'1. Offset Engine'!B24,E320)</f>
      </c>
      <c r="J320" s="66">
        <f>IF(AND(B320&lt;='1. Offset Engine'!C29*12,D320&gt;0.5,D320&gt;E320),1,0)</f>
      </c>
    </row>
    <row r="321" spans="2:10" x14ac:dyDescent="0.25">
      <c r="B321" s="67">
        <f>B320+1</f>
      </c>
      <c r="C321" s="68">
        <f>EDATE($C$7,B321)</f>
      </c>
      <c r="D321" s="69">
        <f>H320</f>
      </c>
      <c r="E321" s="69">
        <f>I320</f>
      </c>
      <c r="F321" s="69">
        <f>IF(J321=1,MAX(0,D321-E321)*'1. Offset Engine'!C28/100/12,0)</f>
      </c>
      <c r="G321" s="69">
        <f>IF(J321=1,MAX(0,MIN('1. Offset Engine'!$F$7-F321,D321)),0)</f>
      </c>
      <c r="H321" s="69">
        <f>IF(J321=1,MAX(0,D321-G321),0)</f>
      </c>
      <c r="I321" s="69">
        <f>IF(J321=1,E321+'1. Offset Engine'!B24,E321)</f>
      </c>
      <c r="J321" s="70">
        <f>IF(AND(B321&lt;='1. Offset Engine'!C29*12,D321&gt;0.5,D321&gt;E321),1,0)</f>
      </c>
    </row>
    <row r="322" spans="2:10" x14ac:dyDescent="0.25">
      <c r="B322" s="63">
        <f>B321+1</f>
      </c>
      <c r="C322" s="64">
        <f>EDATE($C$7,B322)</f>
      </c>
      <c r="D322" s="65">
        <f>H321</f>
      </c>
      <c r="E322" s="65">
        <f>I321</f>
      </c>
      <c r="F322" s="65">
        <f>IF(J322=1,MAX(0,D322-E322)*'1. Offset Engine'!C28/100/12,0)</f>
      </c>
      <c r="G322" s="65">
        <f>IF(J322=1,MAX(0,MIN('1. Offset Engine'!$F$7-F322,D322)),0)</f>
      </c>
      <c r="H322" s="65">
        <f>IF(J322=1,MAX(0,D322-G322),0)</f>
      </c>
      <c r="I322" s="65">
        <f>IF(J322=1,E322+'1. Offset Engine'!B24,E322)</f>
      </c>
      <c r="J322" s="66">
        <f>IF(AND(B322&lt;='1. Offset Engine'!C29*12,D322&gt;0.5,D322&gt;E322),1,0)</f>
      </c>
    </row>
    <row r="323" spans="2:10" x14ac:dyDescent="0.25">
      <c r="B323" s="67">
        <f>B322+1</f>
      </c>
      <c r="C323" s="68">
        <f>EDATE($C$7,B323)</f>
      </c>
      <c r="D323" s="69">
        <f>H322</f>
      </c>
      <c r="E323" s="69">
        <f>I322</f>
      </c>
      <c r="F323" s="69">
        <f>IF(J323=1,MAX(0,D323-E323)*'1. Offset Engine'!C28/100/12,0)</f>
      </c>
      <c r="G323" s="69">
        <f>IF(J323=1,MAX(0,MIN('1. Offset Engine'!$F$7-F323,D323)),0)</f>
      </c>
      <c r="H323" s="69">
        <f>IF(J323=1,MAX(0,D323-G323),0)</f>
      </c>
      <c r="I323" s="69">
        <f>IF(J323=1,E323+'1. Offset Engine'!B24,E323)</f>
      </c>
      <c r="J323" s="70">
        <f>IF(AND(B323&lt;='1. Offset Engine'!C29*12,D323&gt;0.5,D323&gt;E323),1,0)</f>
      </c>
    </row>
    <row r="324" spans="2:10" x14ac:dyDescent="0.25">
      <c r="B324" s="63">
        <f>B323+1</f>
      </c>
      <c r="C324" s="64">
        <f>EDATE($C$7,B324)</f>
      </c>
      <c r="D324" s="65">
        <f>H323</f>
      </c>
      <c r="E324" s="65">
        <f>I323</f>
      </c>
      <c r="F324" s="65">
        <f>IF(J324=1,MAX(0,D324-E324)*'1. Offset Engine'!C28/100/12,0)</f>
      </c>
      <c r="G324" s="65">
        <f>IF(J324=1,MAX(0,MIN('1. Offset Engine'!$F$7-F324,D324)),0)</f>
      </c>
      <c r="H324" s="65">
        <f>IF(J324=1,MAX(0,D324-G324),0)</f>
      </c>
      <c r="I324" s="65">
        <f>IF(J324=1,E324+'1. Offset Engine'!B24,E324)</f>
      </c>
      <c r="J324" s="66">
        <f>IF(AND(B324&lt;='1. Offset Engine'!C29*12,D324&gt;0.5,D324&gt;E324),1,0)</f>
      </c>
    </row>
    <row r="325" spans="2:10" x14ac:dyDescent="0.25">
      <c r="B325" s="67">
        <f>B324+1</f>
      </c>
      <c r="C325" s="68">
        <f>EDATE($C$7,B325)</f>
      </c>
      <c r="D325" s="69">
        <f>H324</f>
      </c>
      <c r="E325" s="69">
        <f>I324</f>
      </c>
      <c r="F325" s="69">
        <f>IF(J325=1,MAX(0,D325-E325)*'1. Offset Engine'!C28/100/12,0)</f>
      </c>
      <c r="G325" s="69">
        <f>IF(J325=1,MAX(0,MIN('1. Offset Engine'!$F$7-F325,D325)),0)</f>
      </c>
      <c r="H325" s="69">
        <f>IF(J325=1,MAX(0,D325-G325),0)</f>
      </c>
      <c r="I325" s="69">
        <f>IF(J325=1,E325+'1. Offset Engine'!B24,E325)</f>
      </c>
      <c r="J325" s="70">
        <f>IF(AND(B325&lt;='1. Offset Engine'!C29*12,D325&gt;0.5,D325&gt;E325),1,0)</f>
      </c>
    </row>
    <row r="326" spans="2:10" x14ac:dyDescent="0.25">
      <c r="B326" s="63">
        <f>B325+1</f>
      </c>
      <c r="C326" s="64">
        <f>EDATE($C$7,B326)</f>
      </c>
      <c r="D326" s="65">
        <f>H325</f>
      </c>
      <c r="E326" s="65">
        <f>I325</f>
      </c>
      <c r="F326" s="65">
        <f>IF(J326=1,MAX(0,D326-E326)*'1. Offset Engine'!C28/100/12,0)</f>
      </c>
      <c r="G326" s="65">
        <f>IF(J326=1,MAX(0,MIN('1. Offset Engine'!$F$7-F326,D326)),0)</f>
      </c>
      <c r="H326" s="65">
        <f>IF(J326=1,MAX(0,D326-G326),0)</f>
      </c>
      <c r="I326" s="65">
        <f>IF(J326=1,E326+'1. Offset Engine'!B24,E326)</f>
      </c>
      <c r="J326" s="66">
        <f>IF(AND(B326&lt;='1. Offset Engine'!C29*12,D326&gt;0.5,D326&gt;E326),1,0)</f>
      </c>
    </row>
    <row r="327" spans="2:10" x14ac:dyDescent="0.25">
      <c r="B327" s="67">
        <f>B326+1</f>
      </c>
      <c r="C327" s="68">
        <f>EDATE($C$7,B327)</f>
      </c>
      <c r="D327" s="69">
        <f>H326</f>
      </c>
      <c r="E327" s="69">
        <f>I326</f>
      </c>
      <c r="F327" s="69">
        <f>IF(J327=1,MAX(0,D327-E327)*'1. Offset Engine'!C28/100/12,0)</f>
      </c>
      <c r="G327" s="69">
        <f>IF(J327=1,MAX(0,MIN('1. Offset Engine'!$F$7-F327,D327)),0)</f>
      </c>
      <c r="H327" s="69">
        <f>IF(J327=1,MAX(0,D327-G327),0)</f>
      </c>
      <c r="I327" s="69">
        <f>IF(J327=1,E327+'1. Offset Engine'!B24,E327)</f>
      </c>
      <c r="J327" s="70">
        <f>IF(AND(B327&lt;='1. Offset Engine'!C29*12,D327&gt;0.5,D327&gt;E327),1,0)</f>
      </c>
    </row>
    <row r="328" spans="2:10" x14ac:dyDescent="0.25">
      <c r="B328" s="63">
        <f>B327+1</f>
      </c>
      <c r="C328" s="64">
        <f>EDATE($C$7,B328)</f>
      </c>
      <c r="D328" s="65">
        <f>H327</f>
      </c>
      <c r="E328" s="65">
        <f>I327</f>
      </c>
      <c r="F328" s="65">
        <f>IF(J328=1,MAX(0,D328-E328)*'1. Offset Engine'!C28/100/12,0)</f>
      </c>
      <c r="G328" s="65">
        <f>IF(J328=1,MAX(0,MIN('1. Offset Engine'!$F$7-F328,D328)),0)</f>
      </c>
      <c r="H328" s="65">
        <f>IF(J328=1,MAX(0,D328-G328),0)</f>
      </c>
      <c r="I328" s="65">
        <f>IF(J328=1,E328+'1. Offset Engine'!B24,E328)</f>
      </c>
      <c r="J328" s="66">
        <f>IF(AND(B328&lt;='1. Offset Engine'!C29*12,D328&gt;0.5,D328&gt;E328),1,0)</f>
      </c>
    </row>
    <row r="329" spans="2:10" x14ac:dyDescent="0.25">
      <c r="B329" s="67">
        <f>B328+1</f>
      </c>
      <c r="C329" s="68">
        <f>EDATE($C$7,B329)</f>
      </c>
      <c r="D329" s="69">
        <f>H328</f>
      </c>
      <c r="E329" s="69">
        <f>I328</f>
      </c>
      <c r="F329" s="69">
        <f>IF(J329=1,MAX(0,D329-E329)*'1. Offset Engine'!C28/100/12,0)</f>
      </c>
      <c r="G329" s="69">
        <f>IF(J329=1,MAX(0,MIN('1. Offset Engine'!$F$7-F329,D329)),0)</f>
      </c>
      <c r="H329" s="69">
        <f>IF(J329=1,MAX(0,D329-G329),0)</f>
      </c>
      <c r="I329" s="69">
        <f>IF(J329=1,E329+'1. Offset Engine'!B24,E329)</f>
      </c>
      <c r="J329" s="70">
        <f>IF(AND(B329&lt;='1. Offset Engine'!C29*12,D329&gt;0.5,D329&gt;E329),1,0)</f>
      </c>
    </row>
    <row r="330" spans="2:10" x14ac:dyDescent="0.25">
      <c r="B330" s="63">
        <f>B329+1</f>
      </c>
      <c r="C330" s="64">
        <f>EDATE($C$7,B330)</f>
      </c>
      <c r="D330" s="65">
        <f>H329</f>
      </c>
      <c r="E330" s="65">
        <f>I329</f>
      </c>
      <c r="F330" s="65">
        <f>IF(J330=1,MAX(0,D330-E330)*'1. Offset Engine'!C28/100/12,0)</f>
      </c>
      <c r="G330" s="65">
        <f>IF(J330=1,MAX(0,MIN('1. Offset Engine'!$F$7-F330,D330)),0)</f>
      </c>
      <c r="H330" s="65">
        <f>IF(J330=1,MAX(0,D330-G330),0)</f>
      </c>
      <c r="I330" s="65">
        <f>IF(J330=1,E330+'1. Offset Engine'!B24,E330)</f>
      </c>
      <c r="J330" s="66">
        <f>IF(AND(B330&lt;='1. Offset Engine'!C29*12,D330&gt;0.5,D330&gt;E330),1,0)</f>
      </c>
    </row>
    <row r="331" spans="2:10" x14ac:dyDescent="0.25">
      <c r="B331" s="67">
        <f>B330+1</f>
      </c>
      <c r="C331" s="68">
        <f>EDATE($C$7,B331)</f>
      </c>
      <c r="D331" s="69">
        <f>H330</f>
      </c>
      <c r="E331" s="69">
        <f>I330</f>
      </c>
      <c r="F331" s="69">
        <f>IF(J331=1,MAX(0,D331-E331)*'1. Offset Engine'!C28/100/12,0)</f>
      </c>
      <c r="G331" s="69">
        <f>IF(J331=1,MAX(0,MIN('1. Offset Engine'!$F$7-F331,D331)),0)</f>
      </c>
      <c r="H331" s="69">
        <f>IF(J331=1,MAX(0,D331-G331),0)</f>
      </c>
      <c r="I331" s="69">
        <f>IF(J331=1,E331+'1. Offset Engine'!B24,E331)</f>
      </c>
      <c r="J331" s="70">
        <f>IF(AND(B331&lt;='1. Offset Engine'!C29*12,D331&gt;0.5,D331&gt;E331),1,0)</f>
      </c>
    </row>
    <row r="332" spans="2:10" x14ac:dyDescent="0.25">
      <c r="B332" s="63">
        <f>B331+1</f>
      </c>
      <c r="C332" s="64">
        <f>EDATE($C$7,B332)</f>
      </c>
      <c r="D332" s="65">
        <f>H331</f>
      </c>
      <c r="E332" s="65">
        <f>I331</f>
      </c>
      <c r="F332" s="65">
        <f>IF(J332=1,MAX(0,D332-E332)*'1. Offset Engine'!C28/100/12,0)</f>
      </c>
      <c r="G332" s="65">
        <f>IF(J332=1,MAX(0,MIN('1. Offset Engine'!$F$7-F332,D332)),0)</f>
      </c>
      <c r="H332" s="65">
        <f>IF(J332=1,MAX(0,D332-G332),0)</f>
      </c>
      <c r="I332" s="65">
        <f>IF(J332=1,E332+'1. Offset Engine'!B24,E332)</f>
      </c>
      <c r="J332" s="66">
        <f>IF(AND(B332&lt;='1. Offset Engine'!C29*12,D332&gt;0.5,D332&gt;E332),1,0)</f>
      </c>
    </row>
    <row r="333" spans="2:10" x14ac:dyDescent="0.25">
      <c r="B333" s="67">
        <f>B332+1</f>
      </c>
      <c r="C333" s="68">
        <f>EDATE($C$7,B333)</f>
      </c>
      <c r="D333" s="69">
        <f>H332</f>
      </c>
      <c r="E333" s="69">
        <f>I332</f>
      </c>
      <c r="F333" s="69">
        <f>IF(J333=1,MAX(0,D333-E333)*'1. Offset Engine'!C28/100/12,0)</f>
      </c>
      <c r="G333" s="69">
        <f>IF(J333=1,MAX(0,MIN('1. Offset Engine'!$F$7-F333,D333)),0)</f>
      </c>
      <c r="H333" s="69">
        <f>IF(J333=1,MAX(0,D333-G333),0)</f>
      </c>
      <c r="I333" s="69">
        <f>IF(J333=1,E333+'1. Offset Engine'!B24,E333)</f>
      </c>
      <c r="J333" s="70">
        <f>IF(AND(B333&lt;='1. Offset Engine'!C29*12,D333&gt;0.5,D333&gt;E333),1,0)</f>
      </c>
    </row>
    <row r="334" spans="2:10" x14ac:dyDescent="0.25">
      <c r="B334" s="63">
        <f>B333+1</f>
      </c>
      <c r="C334" s="64">
        <f>EDATE($C$7,B334)</f>
      </c>
      <c r="D334" s="65">
        <f>H333</f>
      </c>
      <c r="E334" s="65">
        <f>I333</f>
      </c>
      <c r="F334" s="65">
        <f>IF(J334=1,MAX(0,D334-E334)*'1. Offset Engine'!C28/100/12,0)</f>
      </c>
      <c r="G334" s="65">
        <f>IF(J334=1,MAX(0,MIN('1. Offset Engine'!$F$7-F334,D334)),0)</f>
      </c>
      <c r="H334" s="65">
        <f>IF(J334=1,MAX(0,D334-G334),0)</f>
      </c>
      <c r="I334" s="65">
        <f>IF(J334=1,E334+'1. Offset Engine'!B24,E334)</f>
      </c>
      <c r="J334" s="66">
        <f>IF(AND(B334&lt;='1. Offset Engine'!C29*12,D334&gt;0.5,D334&gt;E334),1,0)</f>
      </c>
    </row>
    <row r="335" spans="2:10" x14ac:dyDescent="0.25">
      <c r="B335" s="67">
        <f>B334+1</f>
      </c>
      <c r="C335" s="68">
        <f>EDATE($C$7,B335)</f>
      </c>
      <c r="D335" s="69">
        <f>H334</f>
      </c>
      <c r="E335" s="69">
        <f>I334</f>
      </c>
      <c r="F335" s="69">
        <f>IF(J335=1,MAX(0,D335-E335)*'1. Offset Engine'!C28/100/12,0)</f>
      </c>
      <c r="G335" s="69">
        <f>IF(J335=1,MAX(0,MIN('1. Offset Engine'!$F$7-F335,D335)),0)</f>
      </c>
      <c r="H335" s="69">
        <f>IF(J335=1,MAX(0,D335-G335),0)</f>
      </c>
      <c r="I335" s="69">
        <f>IF(J335=1,E335+'1. Offset Engine'!B24,E335)</f>
      </c>
      <c r="J335" s="70">
        <f>IF(AND(B335&lt;='1. Offset Engine'!C29*12,D335&gt;0.5,D335&gt;E335),1,0)</f>
      </c>
    </row>
    <row r="336" spans="2:10" x14ac:dyDescent="0.25">
      <c r="B336" s="63">
        <f>B335+1</f>
      </c>
      <c r="C336" s="64">
        <f>EDATE($C$7,B336)</f>
      </c>
      <c r="D336" s="65">
        <f>H335</f>
      </c>
      <c r="E336" s="65">
        <f>I335</f>
      </c>
      <c r="F336" s="65">
        <f>IF(J336=1,MAX(0,D336-E336)*'1. Offset Engine'!C28/100/12,0)</f>
      </c>
      <c r="G336" s="65">
        <f>IF(J336=1,MAX(0,MIN('1. Offset Engine'!$F$7-F336,D336)),0)</f>
      </c>
      <c r="H336" s="65">
        <f>IF(J336=1,MAX(0,D336-G336),0)</f>
      </c>
      <c r="I336" s="65">
        <f>IF(J336=1,E336+'1. Offset Engine'!B24,E336)</f>
      </c>
      <c r="J336" s="66">
        <f>IF(AND(B336&lt;='1. Offset Engine'!C29*12,D336&gt;0.5,D336&gt;E336),1,0)</f>
      </c>
    </row>
    <row r="337" spans="2:10" x14ac:dyDescent="0.25">
      <c r="B337" s="67">
        <f>B336+1</f>
      </c>
      <c r="C337" s="68">
        <f>EDATE($C$7,B337)</f>
      </c>
      <c r="D337" s="69">
        <f>H336</f>
      </c>
      <c r="E337" s="69">
        <f>I336</f>
      </c>
      <c r="F337" s="69">
        <f>IF(J337=1,MAX(0,D337-E337)*'1. Offset Engine'!C28/100/12,0)</f>
      </c>
      <c r="G337" s="69">
        <f>IF(J337=1,MAX(0,MIN('1. Offset Engine'!$F$7-F337,D337)),0)</f>
      </c>
      <c r="H337" s="69">
        <f>IF(J337=1,MAX(0,D337-G337),0)</f>
      </c>
      <c r="I337" s="69">
        <f>IF(J337=1,E337+'1. Offset Engine'!B24,E337)</f>
      </c>
      <c r="J337" s="70">
        <f>IF(AND(B337&lt;='1. Offset Engine'!C29*12,D337&gt;0.5,D337&gt;E337),1,0)</f>
      </c>
    </row>
    <row r="338" spans="2:10" x14ac:dyDescent="0.25">
      <c r="B338" s="63">
        <f>B337+1</f>
      </c>
      <c r="C338" s="64">
        <f>EDATE($C$7,B338)</f>
      </c>
      <c r="D338" s="65">
        <f>H337</f>
      </c>
      <c r="E338" s="65">
        <f>I337</f>
      </c>
      <c r="F338" s="65">
        <f>IF(J338=1,MAX(0,D338-E338)*'1. Offset Engine'!C28/100/12,0)</f>
      </c>
      <c r="G338" s="65">
        <f>IF(J338=1,MAX(0,MIN('1. Offset Engine'!$F$7-F338,D338)),0)</f>
      </c>
      <c r="H338" s="65">
        <f>IF(J338=1,MAX(0,D338-G338),0)</f>
      </c>
      <c r="I338" s="65">
        <f>IF(J338=1,E338+'1. Offset Engine'!B24,E338)</f>
      </c>
      <c r="J338" s="66">
        <f>IF(AND(B338&lt;='1. Offset Engine'!C29*12,D338&gt;0.5,D338&gt;E338),1,0)</f>
      </c>
    </row>
    <row r="339" spans="2:10" x14ac:dyDescent="0.25">
      <c r="B339" s="67">
        <f>B338+1</f>
      </c>
      <c r="C339" s="68">
        <f>EDATE($C$7,B339)</f>
      </c>
      <c r="D339" s="69">
        <f>H338</f>
      </c>
      <c r="E339" s="69">
        <f>I338</f>
      </c>
      <c r="F339" s="69">
        <f>IF(J339=1,MAX(0,D339-E339)*'1. Offset Engine'!C28/100/12,0)</f>
      </c>
      <c r="G339" s="69">
        <f>IF(J339=1,MAX(0,MIN('1. Offset Engine'!$F$7-F339,D339)),0)</f>
      </c>
      <c r="H339" s="69">
        <f>IF(J339=1,MAX(0,D339-G339),0)</f>
      </c>
      <c r="I339" s="69">
        <f>IF(J339=1,E339+'1. Offset Engine'!B24,E339)</f>
      </c>
      <c r="J339" s="70">
        <f>IF(AND(B339&lt;='1. Offset Engine'!C29*12,D339&gt;0.5,D339&gt;E339),1,0)</f>
      </c>
    </row>
    <row r="340" spans="2:10" x14ac:dyDescent="0.25">
      <c r="B340" s="63">
        <f>B339+1</f>
      </c>
      <c r="C340" s="64">
        <f>EDATE($C$7,B340)</f>
      </c>
      <c r="D340" s="65">
        <f>H339</f>
      </c>
      <c r="E340" s="65">
        <f>I339</f>
      </c>
      <c r="F340" s="65">
        <f>IF(J340=1,MAX(0,D340-E340)*'1. Offset Engine'!C28/100/12,0)</f>
      </c>
      <c r="G340" s="65">
        <f>IF(J340=1,MAX(0,MIN('1. Offset Engine'!$F$7-F340,D340)),0)</f>
      </c>
      <c r="H340" s="65">
        <f>IF(J340=1,MAX(0,D340-G340),0)</f>
      </c>
      <c r="I340" s="65">
        <f>IF(J340=1,E340+'1. Offset Engine'!B24,E340)</f>
      </c>
      <c r="J340" s="66">
        <f>IF(AND(B340&lt;='1. Offset Engine'!C29*12,D340&gt;0.5,D340&gt;E340),1,0)</f>
      </c>
    </row>
    <row r="341" spans="2:10" x14ac:dyDescent="0.25">
      <c r="B341" s="67">
        <f>B340+1</f>
      </c>
      <c r="C341" s="68">
        <f>EDATE($C$7,B341)</f>
      </c>
      <c r="D341" s="69">
        <f>H340</f>
      </c>
      <c r="E341" s="69">
        <f>I340</f>
      </c>
      <c r="F341" s="69">
        <f>IF(J341=1,MAX(0,D341-E341)*'1. Offset Engine'!C28/100/12,0)</f>
      </c>
      <c r="G341" s="69">
        <f>IF(J341=1,MAX(0,MIN('1. Offset Engine'!$F$7-F341,D341)),0)</f>
      </c>
      <c r="H341" s="69">
        <f>IF(J341=1,MAX(0,D341-G341),0)</f>
      </c>
      <c r="I341" s="69">
        <f>IF(J341=1,E341+'1. Offset Engine'!B24,E341)</f>
      </c>
      <c r="J341" s="70">
        <f>IF(AND(B341&lt;='1. Offset Engine'!C29*12,D341&gt;0.5,D341&gt;E341),1,0)</f>
      </c>
    </row>
    <row r="342" spans="2:10" x14ac:dyDescent="0.25">
      <c r="B342" s="63">
        <f>B341+1</f>
      </c>
      <c r="C342" s="64">
        <f>EDATE($C$7,B342)</f>
      </c>
      <c r="D342" s="65">
        <f>H341</f>
      </c>
      <c r="E342" s="65">
        <f>I341</f>
      </c>
      <c r="F342" s="65">
        <f>IF(J342=1,MAX(0,D342-E342)*'1. Offset Engine'!C28/100/12,0)</f>
      </c>
      <c r="G342" s="65">
        <f>IF(J342=1,MAX(0,MIN('1. Offset Engine'!$F$7-F342,D342)),0)</f>
      </c>
      <c r="H342" s="65">
        <f>IF(J342=1,MAX(0,D342-G342),0)</f>
      </c>
      <c r="I342" s="65">
        <f>IF(J342=1,E342+'1. Offset Engine'!B24,E342)</f>
      </c>
      <c r="J342" s="66">
        <f>IF(AND(B342&lt;='1. Offset Engine'!C29*12,D342&gt;0.5,D342&gt;E342),1,0)</f>
      </c>
    </row>
    <row r="343" spans="2:10" x14ac:dyDescent="0.25">
      <c r="B343" s="67">
        <f>B342+1</f>
      </c>
      <c r="C343" s="68">
        <f>EDATE($C$7,B343)</f>
      </c>
      <c r="D343" s="69">
        <f>H342</f>
      </c>
      <c r="E343" s="69">
        <f>I342</f>
      </c>
      <c r="F343" s="69">
        <f>IF(J343=1,MAX(0,D343-E343)*'1. Offset Engine'!C28/100/12,0)</f>
      </c>
      <c r="G343" s="69">
        <f>IF(J343=1,MAX(0,MIN('1. Offset Engine'!$F$7-F343,D343)),0)</f>
      </c>
      <c r="H343" s="69">
        <f>IF(J343=1,MAX(0,D343-G343),0)</f>
      </c>
      <c r="I343" s="69">
        <f>IF(J343=1,E343+'1. Offset Engine'!B24,E343)</f>
      </c>
      <c r="J343" s="70">
        <f>IF(AND(B343&lt;='1. Offset Engine'!C29*12,D343&gt;0.5,D343&gt;E343),1,0)</f>
      </c>
    </row>
    <row r="344" spans="2:10" x14ac:dyDescent="0.25">
      <c r="B344" s="63">
        <f>B343+1</f>
      </c>
      <c r="C344" s="64">
        <f>EDATE($C$7,B344)</f>
      </c>
      <c r="D344" s="65">
        <f>H343</f>
      </c>
      <c r="E344" s="65">
        <f>I343</f>
      </c>
      <c r="F344" s="65">
        <f>IF(J344=1,MAX(0,D344-E344)*'1. Offset Engine'!C28/100/12,0)</f>
      </c>
      <c r="G344" s="65">
        <f>IF(J344=1,MAX(0,MIN('1. Offset Engine'!$F$7-F344,D344)),0)</f>
      </c>
      <c r="H344" s="65">
        <f>IF(J344=1,MAX(0,D344-G344),0)</f>
      </c>
      <c r="I344" s="65">
        <f>IF(J344=1,E344+'1. Offset Engine'!B24,E344)</f>
      </c>
      <c r="J344" s="66">
        <f>IF(AND(B344&lt;='1. Offset Engine'!C29*12,D344&gt;0.5,D344&gt;E344),1,0)</f>
      </c>
    </row>
    <row r="345" spans="2:10" x14ac:dyDescent="0.25">
      <c r="B345" s="67">
        <f>B344+1</f>
      </c>
      <c r="C345" s="68">
        <f>EDATE($C$7,B345)</f>
      </c>
      <c r="D345" s="69">
        <f>H344</f>
      </c>
      <c r="E345" s="69">
        <f>I344</f>
      </c>
      <c r="F345" s="69">
        <f>IF(J345=1,MAX(0,D345-E345)*'1. Offset Engine'!C28/100/12,0)</f>
      </c>
      <c r="G345" s="69">
        <f>IF(J345=1,MAX(0,MIN('1. Offset Engine'!$F$7-F345,D345)),0)</f>
      </c>
      <c r="H345" s="69">
        <f>IF(J345=1,MAX(0,D345-G345),0)</f>
      </c>
      <c r="I345" s="69">
        <f>IF(J345=1,E345+'1. Offset Engine'!B24,E345)</f>
      </c>
      <c r="J345" s="70">
        <f>IF(AND(B345&lt;='1. Offset Engine'!C29*12,D345&gt;0.5,D345&gt;E345),1,0)</f>
      </c>
    </row>
    <row r="346" spans="2:10" x14ac:dyDescent="0.25">
      <c r="B346" s="63">
        <f>B345+1</f>
      </c>
      <c r="C346" s="64">
        <f>EDATE($C$7,B346)</f>
      </c>
      <c r="D346" s="65">
        <f>H345</f>
      </c>
      <c r="E346" s="65">
        <f>I345</f>
      </c>
      <c r="F346" s="65">
        <f>IF(J346=1,MAX(0,D346-E346)*'1. Offset Engine'!C28/100/12,0)</f>
      </c>
      <c r="G346" s="65">
        <f>IF(J346=1,MAX(0,MIN('1. Offset Engine'!$F$7-F346,D346)),0)</f>
      </c>
      <c r="H346" s="65">
        <f>IF(J346=1,MAX(0,D346-G346),0)</f>
      </c>
      <c r="I346" s="65">
        <f>IF(J346=1,E346+'1. Offset Engine'!B24,E346)</f>
      </c>
      <c r="J346" s="66">
        <f>IF(AND(B346&lt;='1. Offset Engine'!C29*12,D346&gt;0.5,D346&gt;E346),1,0)</f>
      </c>
    </row>
    <row r="347" spans="2:10" x14ac:dyDescent="0.25">
      <c r="B347" s="67">
        <f>B346+1</f>
      </c>
      <c r="C347" s="68">
        <f>EDATE($C$7,B347)</f>
      </c>
      <c r="D347" s="69">
        <f>H346</f>
      </c>
      <c r="E347" s="69">
        <f>I346</f>
      </c>
      <c r="F347" s="69">
        <f>IF(J347=1,MAX(0,D347-E347)*'1. Offset Engine'!C28/100/12,0)</f>
      </c>
      <c r="G347" s="69">
        <f>IF(J347=1,MAX(0,MIN('1. Offset Engine'!$F$7-F347,D347)),0)</f>
      </c>
      <c r="H347" s="69">
        <f>IF(J347=1,MAX(0,D347-G347),0)</f>
      </c>
      <c r="I347" s="69">
        <f>IF(J347=1,E347+'1. Offset Engine'!B24,E347)</f>
      </c>
      <c r="J347" s="70">
        <f>IF(AND(B347&lt;='1. Offset Engine'!C29*12,D347&gt;0.5,D347&gt;E347),1,0)</f>
      </c>
    </row>
    <row r="348" spans="2:10" x14ac:dyDescent="0.25">
      <c r="B348" s="63">
        <f>B347+1</f>
      </c>
      <c r="C348" s="64">
        <f>EDATE($C$7,B348)</f>
      </c>
      <c r="D348" s="65">
        <f>H347</f>
      </c>
      <c r="E348" s="65">
        <f>I347</f>
      </c>
      <c r="F348" s="65">
        <f>IF(J348=1,MAX(0,D348-E348)*'1. Offset Engine'!C28/100/12,0)</f>
      </c>
      <c r="G348" s="65">
        <f>IF(J348=1,MAX(0,MIN('1. Offset Engine'!$F$7-F348,D348)),0)</f>
      </c>
      <c r="H348" s="65">
        <f>IF(J348=1,MAX(0,D348-G348),0)</f>
      </c>
      <c r="I348" s="65">
        <f>IF(J348=1,E348+'1. Offset Engine'!B24,E348)</f>
      </c>
      <c r="J348" s="66">
        <f>IF(AND(B348&lt;='1. Offset Engine'!C29*12,D348&gt;0.5,D348&gt;E348),1,0)</f>
      </c>
    </row>
    <row r="349" spans="2:10" x14ac:dyDescent="0.25">
      <c r="B349" s="67">
        <f>B348+1</f>
      </c>
      <c r="C349" s="68">
        <f>EDATE($C$7,B349)</f>
      </c>
      <c r="D349" s="69">
        <f>H348</f>
      </c>
      <c r="E349" s="69">
        <f>I348</f>
      </c>
      <c r="F349" s="69">
        <f>IF(J349=1,MAX(0,D349-E349)*'1. Offset Engine'!C28/100/12,0)</f>
      </c>
      <c r="G349" s="69">
        <f>IF(J349=1,MAX(0,MIN('1. Offset Engine'!$F$7-F349,D349)),0)</f>
      </c>
      <c r="H349" s="69">
        <f>IF(J349=1,MAX(0,D349-G349),0)</f>
      </c>
      <c r="I349" s="69">
        <f>IF(J349=1,E349+'1. Offset Engine'!B24,E349)</f>
      </c>
      <c r="J349" s="70">
        <f>IF(AND(B349&lt;='1. Offset Engine'!C29*12,D349&gt;0.5,D349&gt;E349),1,0)</f>
      </c>
    </row>
    <row r="350" spans="2:10" x14ac:dyDescent="0.25">
      <c r="B350" s="63">
        <f>B349+1</f>
      </c>
      <c r="C350" s="64">
        <f>EDATE($C$7,B350)</f>
      </c>
      <c r="D350" s="65">
        <f>H349</f>
      </c>
      <c r="E350" s="65">
        <f>I349</f>
      </c>
      <c r="F350" s="65">
        <f>IF(J350=1,MAX(0,D350-E350)*'1. Offset Engine'!C28/100/12,0)</f>
      </c>
      <c r="G350" s="65">
        <f>IF(J350=1,MAX(0,MIN('1. Offset Engine'!$F$7-F350,D350)),0)</f>
      </c>
      <c r="H350" s="65">
        <f>IF(J350=1,MAX(0,D350-G350),0)</f>
      </c>
      <c r="I350" s="65">
        <f>IF(J350=1,E350+'1. Offset Engine'!B24,E350)</f>
      </c>
      <c r="J350" s="66">
        <f>IF(AND(B350&lt;='1. Offset Engine'!C29*12,D350&gt;0.5,D350&gt;E350),1,0)</f>
      </c>
    </row>
    <row r="351" spans="2:10" x14ac:dyDescent="0.25">
      <c r="B351" s="67">
        <f>B350+1</f>
      </c>
      <c r="C351" s="68">
        <f>EDATE($C$7,B351)</f>
      </c>
      <c r="D351" s="69">
        <f>H350</f>
      </c>
      <c r="E351" s="69">
        <f>I350</f>
      </c>
      <c r="F351" s="69">
        <f>IF(J351=1,MAX(0,D351-E351)*'1. Offset Engine'!C28/100/12,0)</f>
      </c>
      <c r="G351" s="69">
        <f>IF(J351=1,MAX(0,MIN('1. Offset Engine'!$F$7-F351,D351)),0)</f>
      </c>
      <c r="H351" s="69">
        <f>IF(J351=1,MAX(0,D351-G351),0)</f>
      </c>
      <c r="I351" s="69">
        <f>IF(J351=1,E351+'1. Offset Engine'!B24,E351)</f>
      </c>
      <c r="J351" s="70">
        <f>IF(AND(B351&lt;='1. Offset Engine'!C29*12,D351&gt;0.5,D351&gt;E351),1,0)</f>
      </c>
    </row>
    <row r="352" spans="2:10" x14ac:dyDescent="0.25">
      <c r="B352" s="63">
        <f>B351+1</f>
      </c>
      <c r="C352" s="64">
        <f>EDATE($C$7,B352)</f>
      </c>
      <c r="D352" s="65">
        <f>H351</f>
      </c>
      <c r="E352" s="65">
        <f>I351</f>
      </c>
      <c r="F352" s="65">
        <f>IF(J352=1,MAX(0,D352-E352)*'1. Offset Engine'!C28/100/12,0)</f>
      </c>
      <c r="G352" s="65">
        <f>IF(J352=1,MAX(0,MIN('1. Offset Engine'!$F$7-F352,D352)),0)</f>
      </c>
      <c r="H352" s="65">
        <f>IF(J352=1,MAX(0,D352-G352),0)</f>
      </c>
      <c r="I352" s="65">
        <f>IF(J352=1,E352+'1. Offset Engine'!B24,E352)</f>
      </c>
      <c r="J352" s="66">
        <f>IF(AND(B352&lt;='1. Offset Engine'!C29*12,D352&gt;0.5,D352&gt;E352),1,0)</f>
      </c>
    </row>
    <row r="353" spans="2:10" x14ac:dyDescent="0.25">
      <c r="B353" s="67">
        <f>B352+1</f>
      </c>
      <c r="C353" s="68">
        <f>EDATE($C$7,B353)</f>
      </c>
      <c r="D353" s="69">
        <f>H352</f>
      </c>
      <c r="E353" s="69">
        <f>I352</f>
      </c>
      <c r="F353" s="69">
        <f>IF(J353=1,MAX(0,D353-E353)*'1. Offset Engine'!C28/100/12,0)</f>
      </c>
      <c r="G353" s="69">
        <f>IF(J353=1,MAX(0,MIN('1. Offset Engine'!$F$7-F353,D353)),0)</f>
      </c>
      <c r="H353" s="69">
        <f>IF(J353=1,MAX(0,D353-G353),0)</f>
      </c>
      <c r="I353" s="69">
        <f>IF(J353=1,E353+'1. Offset Engine'!B24,E353)</f>
      </c>
      <c r="J353" s="70">
        <f>IF(AND(B353&lt;='1. Offset Engine'!C29*12,D353&gt;0.5,D353&gt;E353),1,0)</f>
      </c>
    </row>
    <row r="354" spans="2:10" x14ac:dyDescent="0.25">
      <c r="B354" s="63">
        <f>B353+1</f>
      </c>
      <c r="C354" s="64">
        <f>EDATE($C$7,B354)</f>
      </c>
      <c r="D354" s="65">
        <f>H353</f>
      </c>
      <c r="E354" s="65">
        <f>I353</f>
      </c>
      <c r="F354" s="65">
        <f>IF(J354=1,MAX(0,D354-E354)*'1. Offset Engine'!C28/100/12,0)</f>
      </c>
      <c r="G354" s="65">
        <f>IF(J354=1,MAX(0,MIN('1. Offset Engine'!$F$7-F354,D354)),0)</f>
      </c>
      <c r="H354" s="65">
        <f>IF(J354=1,MAX(0,D354-G354),0)</f>
      </c>
      <c r="I354" s="65">
        <f>IF(J354=1,E354+'1. Offset Engine'!B24,E354)</f>
      </c>
      <c r="J354" s="66">
        <f>IF(AND(B354&lt;='1. Offset Engine'!C29*12,D354&gt;0.5,D354&gt;E354),1,0)</f>
      </c>
    </row>
    <row r="355" spans="2:10" x14ac:dyDescent="0.25">
      <c r="B355" s="67">
        <f>B354+1</f>
      </c>
      <c r="C355" s="68">
        <f>EDATE($C$7,B355)</f>
      </c>
      <c r="D355" s="69">
        <f>H354</f>
      </c>
      <c r="E355" s="69">
        <f>I354</f>
      </c>
      <c r="F355" s="69">
        <f>IF(J355=1,MAX(0,D355-E355)*'1. Offset Engine'!C28/100/12,0)</f>
      </c>
      <c r="G355" s="69">
        <f>IF(J355=1,MAX(0,MIN('1. Offset Engine'!$F$7-F355,D355)),0)</f>
      </c>
      <c r="H355" s="69">
        <f>IF(J355=1,MAX(0,D355-G355),0)</f>
      </c>
      <c r="I355" s="69">
        <f>IF(J355=1,E355+'1. Offset Engine'!B24,E355)</f>
      </c>
      <c r="J355" s="70">
        <f>IF(AND(B355&lt;='1. Offset Engine'!C29*12,D355&gt;0.5,D355&gt;E355),1,0)</f>
      </c>
    </row>
    <row r="356" spans="2:10" x14ac:dyDescent="0.25">
      <c r="B356" s="63">
        <f>B355+1</f>
      </c>
      <c r="C356" s="64">
        <f>EDATE($C$7,B356)</f>
      </c>
      <c r="D356" s="65">
        <f>H355</f>
      </c>
      <c r="E356" s="65">
        <f>I355</f>
      </c>
      <c r="F356" s="65">
        <f>IF(J356=1,MAX(0,D356-E356)*'1. Offset Engine'!C28/100/12,0)</f>
      </c>
      <c r="G356" s="65">
        <f>IF(J356=1,MAX(0,MIN('1. Offset Engine'!$F$7-F356,D356)),0)</f>
      </c>
      <c r="H356" s="65">
        <f>IF(J356=1,MAX(0,D356-G356),0)</f>
      </c>
      <c r="I356" s="65">
        <f>IF(J356=1,E356+'1. Offset Engine'!B24,E356)</f>
      </c>
      <c r="J356" s="66">
        <f>IF(AND(B356&lt;='1. Offset Engine'!C29*12,D356&gt;0.5,D356&gt;E356),1,0)</f>
      </c>
    </row>
    <row r="357" spans="2:10" x14ac:dyDescent="0.25">
      <c r="B357" s="67">
        <f>B356+1</f>
      </c>
      <c r="C357" s="68">
        <f>EDATE($C$7,B357)</f>
      </c>
      <c r="D357" s="69">
        <f>H356</f>
      </c>
      <c r="E357" s="69">
        <f>I356</f>
      </c>
      <c r="F357" s="69">
        <f>IF(J357=1,MAX(0,D357-E357)*'1. Offset Engine'!C28/100/12,0)</f>
      </c>
      <c r="G357" s="69">
        <f>IF(J357=1,MAX(0,MIN('1. Offset Engine'!$F$7-F357,D357)),0)</f>
      </c>
      <c r="H357" s="69">
        <f>IF(J357=1,MAX(0,D357-G357),0)</f>
      </c>
      <c r="I357" s="69">
        <f>IF(J357=1,E357+'1. Offset Engine'!B24,E357)</f>
      </c>
      <c r="J357" s="70">
        <f>IF(AND(B357&lt;='1. Offset Engine'!C29*12,D357&gt;0.5,D357&gt;E357),1,0)</f>
      </c>
    </row>
    <row r="358" spans="2:10" x14ac:dyDescent="0.25">
      <c r="B358" s="63">
        <f>B357+1</f>
      </c>
      <c r="C358" s="64">
        <f>EDATE($C$7,B358)</f>
      </c>
      <c r="D358" s="65">
        <f>H357</f>
      </c>
      <c r="E358" s="65">
        <f>I357</f>
      </c>
      <c r="F358" s="65">
        <f>IF(J358=1,MAX(0,D358-E358)*'1. Offset Engine'!C28/100/12,0)</f>
      </c>
      <c r="G358" s="65">
        <f>IF(J358=1,MAX(0,MIN('1. Offset Engine'!$F$7-F358,D358)),0)</f>
      </c>
      <c r="H358" s="65">
        <f>IF(J358=1,MAX(0,D358-G358),0)</f>
      </c>
      <c r="I358" s="65">
        <f>IF(J358=1,E358+'1. Offset Engine'!B24,E358)</f>
      </c>
      <c r="J358" s="66">
        <f>IF(AND(B358&lt;='1. Offset Engine'!C29*12,D358&gt;0.5,D358&gt;E358),1,0)</f>
      </c>
    </row>
    <row r="359" spans="2:10" x14ac:dyDescent="0.25">
      <c r="B359" s="67">
        <f>B358+1</f>
      </c>
      <c r="C359" s="68">
        <f>EDATE($C$7,B359)</f>
      </c>
      <c r="D359" s="69">
        <f>H358</f>
      </c>
      <c r="E359" s="69">
        <f>I358</f>
      </c>
      <c r="F359" s="69">
        <f>IF(J359=1,MAX(0,D359-E359)*'1. Offset Engine'!C28/100/12,0)</f>
      </c>
      <c r="G359" s="69">
        <f>IF(J359=1,MAX(0,MIN('1. Offset Engine'!$F$7-F359,D359)),0)</f>
      </c>
      <c r="H359" s="69">
        <f>IF(J359=1,MAX(0,D359-G359),0)</f>
      </c>
      <c r="I359" s="69">
        <f>IF(J359=1,E359+'1. Offset Engine'!B24,E359)</f>
      </c>
      <c r="J359" s="70">
        <f>IF(AND(B359&lt;='1. Offset Engine'!C29*12,D359&gt;0.5,D359&gt;E359),1,0)</f>
      </c>
    </row>
    <row r="360" spans="2:10" x14ac:dyDescent="0.25">
      <c r="B360" s="63">
        <f>B359+1</f>
      </c>
      <c r="C360" s="64">
        <f>EDATE($C$7,B360)</f>
      </c>
      <c r="D360" s="65">
        <f>H359</f>
      </c>
      <c r="E360" s="65">
        <f>I359</f>
      </c>
      <c r="F360" s="65">
        <f>IF(J360=1,MAX(0,D360-E360)*'1. Offset Engine'!C28/100/12,0)</f>
      </c>
      <c r="G360" s="65">
        <f>IF(J360=1,MAX(0,MIN('1. Offset Engine'!$F$7-F360,D360)),0)</f>
      </c>
      <c r="H360" s="65">
        <f>IF(J360=1,MAX(0,D360-G360),0)</f>
      </c>
      <c r="I360" s="65">
        <f>IF(J360=1,E360+'1. Offset Engine'!B24,E360)</f>
      </c>
      <c r="J360" s="66">
        <f>IF(AND(B360&lt;='1. Offset Engine'!C29*12,D360&gt;0.5,D360&gt;E360),1,0)</f>
      </c>
    </row>
    <row r="361" spans="2:10" x14ac:dyDescent="0.25">
      <c r="B361" s="67">
        <f>B360+1</f>
      </c>
      <c r="C361" s="68">
        <f>EDATE($C$7,B361)</f>
      </c>
      <c r="D361" s="69">
        <f>H360</f>
      </c>
      <c r="E361" s="69">
        <f>I360</f>
      </c>
      <c r="F361" s="69">
        <f>IF(J361=1,MAX(0,D361-E361)*'1. Offset Engine'!C28/100/12,0)</f>
      </c>
      <c r="G361" s="69">
        <f>IF(J361=1,MAX(0,MIN('1. Offset Engine'!$F$7-F361,D361)),0)</f>
      </c>
      <c r="H361" s="69">
        <f>IF(J361=1,MAX(0,D361-G361),0)</f>
      </c>
      <c r="I361" s="69">
        <f>IF(J361=1,E361+'1. Offset Engine'!B24,E361)</f>
      </c>
      <c r="J361" s="70">
        <f>IF(AND(B361&lt;='1. Offset Engine'!C29*12,D361&gt;0.5,D361&gt;E361),1,0)</f>
      </c>
    </row>
    <row r="362" spans="2:10" x14ac:dyDescent="0.25">
      <c r="B362" s="63">
        <f>B361+1</f>
      </c>
      <c r="C362" s="64">
        <f>EDATE($C$7,B362)</f>
      </c>
      <c r="D362" s="65">
        <f>H361</f>
      </c>
      <c r="E362" s="65">
        <f>I361</f>
      </c>
      <c r="F362" s="65">
        <f>IF(J362=1,MAX(0,D362-E362)*'1. Offset Engine'!C28/100/12,0)</f>
      </c>
      <c r="G362" s="65">
        <f>IF(J362=1,MAX(0,MIN('1. Offset Engine'!$F$7-F362,D362)),0)</f>
      </c>
      <c r="H362" s="65">
        <f>IF(J362=1,MAX(0,D362-G362),0)</f>
      </c>
      <c r="I362" s="65">
        <f>IF(J362=1,E362+'1. Offset Engine'!B24,E362)</f>
      </c>
      <c r="J362" s="66">
        <f>IF(AND(B362&lt;='1. Offset Engine'!C29*12,D362&gt;0.5,D362&gt;E362),1,0)</f>
      </c>
    </row>
    <row r="363" spans="2:10" x14ac:dyDescent="0.25">
      <c r="B363" s="67">
        <f>B362+1</f>
      </c>
      <c r="C363" s="68">
        <f>EDATE($C$7,B363)</f>
      </c>
      <c r="D363" s="69">
        <f>H362</f>
      </c>
      <c r="E363" s="69">
        <f>I362</f>
      </c>
      <c r="F363" s="69">
        <f>IF(J363=1,MAX(0,D363-E363)*'1. Offset Engine'!C28/100/12,0)</f>
      </c>
      <c r="G363" s="69">
        <f>IF(J363=1,MAX(0,MIN('1. Offset Engine'!$F$7-F363,D363)),0)</f>
      </c>
      <c r="H363" s="69">
        <f>IF(J363=1,MAX(0,D363-G363),0)</f>
      </c>
      <c r="I363" s="69">
        <f>IF(J363=1,E363+'1. Offset Engine'!B24,E363)</f>
      </c>
      <c r="J363" s="70">
        <f>IF(AND(B363&lt;='1. Offset Engine'!C29*12,D363&gt;0.5,D363&gt;E363),1,0)</f>
      </c>
    </row>
    <row r="364" spans="2:10" x14ac:dyDescent="0.25">
      <c r="B364" s="63">
        <f>B363+1</f>
      </c>
      <c r="C364" s="64">
        <f>EDATE($C$7,B364)</f>
      </c>
      <c r="D364" s="65">
        <f>H363</f>
      </c>
      <c r="E364" s="65">
        <f>I363</f>
      </c>
      <c r="F364" s="65">
        <f>IF(J364=1,MAX(0,D364-E364)*'1. Offset Engine'!C28/100/12,0)</f>
      </c>
      <c r="G364" s="65">
        <f>IF(J364=1,MAX(0,MIN('1. Offset Engine'!$F$7-F364,D364)),0)</f>
      </c>
      <c r="H364" s="65">
        <f>IF(J364=1,MAX(0,D364-G364),0)</f>
      </c>
      <c r="I364" s="65">
        <f>IF(J364=1,E364+'1. Offset Engine'!B24,E364)</f>
      </c>
      <c r="J364" s="66">
        <f>IF(AND(B364&lt;='1. Offset Engine'!C29*12,D364&gt;0.5,D364&gt;E364),1,0)</f>
      </c>
    </row>
    <row r="365" spans="2:10" x14ac:dyDescent="0.25">
      <c r="B365" s="67">
        <f>B364+1</f>
      </c>
      <c r="C365" s="68">
        <f>EDATE($C$7,B365)</f>
      </c>
      <c r="D365" s="69">
        <f>H364</f>
      </c>
      <c r="E365" s="69">
        <f>I364</f>
      </c>
      <c r="F365" s="69">
        <f>IF(J365=1,MAX(0,D365-E365)*'1. Offset Engine'!C28/100/12,0)</f>
      </c>
      <c r="G365" s="69">
        <f>IF(J365=1,MAX(0,MIN('1. Offset Engine'!$F$7-F365,D365)),0)</f>
      </c>
      <c r="H365" s="69">
        <f>IF(J365=1,MAX(0,D365-G365),0)</f>
      </c>
      <c r="I365" s="69">
        <f>IF(J365=1,E365+'1. Offset Engine'!B24,E365)</f>
      </c>
      <c r="J365" s="70">
        <f>IF(AND(B365&lt;='1. Offset Engine'!C29*12,D365&gt;0.5,D365&gt;E365),1,0)</f>
      </c>
    </row>
    <row r="366" spans="2:10" x14ac:dyDescent="0.25">
      <c r="B366" s="63">
        <f>B365+1</f>
      </c>
      <c r="C366" s="64">
        <f>EDATE($C$7,B366)</f>
      </c>
      <c r="D366" s="65">
        <f>H365</f>
      </c>
      <c r="E366" s="65">
        <f>I365</f>
      </c>
      <c r="F366" s="65">
        <f>IF(J366=1,MAX(0,D366-E366)*'1. Offset Engine'!C28/100/12,0)</f>
      </c>
      <c r="G366" s="65">
        <f>IF(J366=1,MAX(0,MIN('1. Offset Engine'!$F$7-F366,D366)),0)</f>
      </c>
      <c r="H366" s="65">
        <f>IF(J366=1,MAX(0,D366-G366),0)</f>
      </c>
      <c r="I366" s="65">
        <f>IF(J366=1,E366+'1. Offset Engine'!B24,E366)</f>
      </c>
      <c r="J366" s="66">
        <f>IF(AND(B366&lt;='1. Offset Engine'!C29*12,D366&gt;0.5,D366&gt;E366),1,0)</f>
      </c>
    </row>
    <row r="367" spans="2:10" x14ac:dyDescent="0.25">
      <c r="B367" s="67">
        <f>B366+1</f>
      </c>
      <c r="C367" s="68">
        <f>EDATE($C$7,B367)</f>
      </c>
      <c r="D367" s="69">
        <f>H366</f>
      </c>
      <c r="E367" s="69">
        <f>I366</f>
      </c>
      <c r="F367" s="69">
        <f>IF(J367=1,MAX(0,D367-E367)*'1. Offset Engine'!C28/100/12,0)</f>
      </c>
      <c r="G367" s="69">
        <f>IF(J367=1,MAX(0,MIN('1. Offset Engine'!$F$7-F367,D367)),0)</f>
      </c>
      <c r="H367" s="69">
        <f>IF(J367=1,MAX(0,D367-G367),0)</f>
      </c>
      <c r="I367" s="69">
        <f>IF(J367=1,E367+'1. Offset Engine'!B24,E367)</f>
      </c>
      <c r="J367" s="70">
        <f>IF(AND(B367&lt;='1. Offset Engine'!C29*12,D367&gt;0.5,D367&gt;E367),1,0)</f>
      </c>
    </row>
    <row r="368" spans="2:10" x14ac:dyDescent="0.25">
      <c r="B368" s="63">
        <f>B367+1</f>
      </c>
      <c r="C368" s="64">
        <f>EDATE($C$7,B368)</f>
      </c>
      <c r="D368" s="65">
        <f>H367</f>
      </c>
      <c r="E368" s="65">
        <f>I367</f>
      </c>
      <c r="F368" s="65">
        <f>IF(J368=1,MAX(0,D368-E368)*'1. Offset Engine'!C28/100/12,0)</f>
      </c>
      <c r="G368" s="65">
        <f>IF(J368=1,MAX(0,MIN('1. Offset Engine'!$F$7-F368,D368)),0)</f>
      </c>
      <c r="H368" s="65">
        <f>IF(J368=1,MAX(0,D368-G368),0)</f>
      </c>
      <c r="I368" s="65">
        <f>IF(J368=1,E368+'1. Offset Engine'!B24,E368)</f>
      </c>
      <c r="J368" s="66">
        <f>IF(AND(B368&lt;='1. Offset Engine'!C29*12,D368&gt;0.5,D368&gt;E368),1,0)</f>
      </c>
    </row>
    <row r="369" spans="2:10" x14ac:dyDescent="0.25">
      <c r="B369" s="67">
        <f>B368+1</f>
      </c>
      <c r="C369" s="68">
        <f>EDATE($C$7,B369)</f>
      </c>
      <c r="D369" s="69">
        <f>H368</f>
      </c>
      <c r="E369" s="69">
        <f>I368</f>
      </c>
      <c r="F369" s="69">
        <f>IF(J369=1,MAX(0,D369-E369)*'1. Offset Engine'!C28/100/12,0)</f>
      </c>
      <c r="G369" s="69">
        <f>IF(J369=1,MAX(0,MIN('1. Offset Engine'!$F$7-F369,D369)),0)</f>
      </c>
      <c r="H369" s="69">
        <f>IF(J369=1,MAX(0,D369-G369),0)</f>
      </c>
      <c r="I369" s="69">
        <f>IF(J369=1,E369+'1. Offset Engine'!B24,E369)</f>
      </c>
      <c r="J369" s="70">
        <f>IF(AND(B369&lt;='1. Offset Engine'!C29*12,D369&gt;0.5,D369&gt;E369),1,0)</f>
      </c>
    </row>
    <row r="370" spans="2:10" x14ac:dyDescent="0.25">
      <c r="B370" s="63">
        <f>B369+1</f>
      </c>
      <c r="C370" s="64">
        <f>EDATE($C$7,B370)</f>
      </c>
      <c r="D370" s="65">
        <f>H369</f>
      </c>
      <c r="E370" s="65">
        <f>I369</f>
      </c>
      <c r="F370" s="65">
        <f>IF(J370=1,MAX(0,D370-E370)*'1. Offset Engine'!C28/100/12,0)</f>
      </c>
      <c r="G370" s="65">
        <f>IF(J370=1,MAX(0,MIN('1. Offset Engine'!$F$7-F370,D370)),0)</f>
      </c>
      <c r="H370" s="65">
        <f>IF(J370=1,MAX(0,D370-G370),0)</f>
      </c>
      <c r="I370" s="65">
        <f>IF(J370=1,E370+'1. Offset Engine'!B24,E370)</f>
      </c>
      <c r="J370" s="66">
        <f>IF(AND(B370&lt;='1. Offset Engine'!C29*12,D370&gt;0.5,D370&gt;E370),1,0)</f>
      </c>
    </row>
    <row r="371" spans="2:10" x14ac:dyDescent="0.25">
      <c r="B371" s="67">
        <f>B370+1</f>
      </c>
      <c r="C371" s="68">
        <f>EDATE($C$7,B371)</f>
      </c>
      <c r="D371" s="69">
        <f>H370</f>
      </c>
      <c r="E371" s="69">
        <f>I370</f>
      </c>
      <c r="F371" s="69">
        <f>IF(J371=1,MAX(0,D371-E371)*'1. Offset Engine'!C28/100/12,0)</f>
      </c>
      <c r="G371" s="69">
        <f>IF(J371=1,MAX(0,MIN('1. Offset Engine'!$F$7-F371,D371)),0)</f>
      </c>
      <c r="H371" s="69">
        <f>IF(J371=1,MAX(0,D371-G371),0)</f>
      </c>
      <c r="I371" s="69">
        <f>IF(J371=1,E371+'1. Offset Engine'!B24,E371)</f>
      </c>
      <c r="J371" s="70">
        <f>IF(AND(B371&lt;='1. Offset Engine'!C29*12,D371&gt;0.5,D371&gt;E371),1,0)</f>
      </c>
    </row>
    <row r="372" spans="2:10" x14ac:dyDescent="0.25">
      <c r="B372" s="63">
        <f>B371+1</f>
      </c>
      <c r="C372" s="64">
        <f>EDATE($C$7,B372)</f>
      </c>
      <c r="D372" s="65">
        <f>H371</f>
      </c>
      <c r="E372" s="65">
        <f>I371</f>
      </c>
      <c r="F372" s="65">
        <f>IF(J372=1,MAX(0,D372-E372)*'1. Offset Engine'!C28/100/12,0)</f>
      </c>
      <c r="G372" s="65">
        <f>IF(J372=1,MAX(0,MIN('1. Offset Engine'!$F$7-F372,D372)),0)</f>
      </c>
      <c r="H372" s="65">
        <f>IF(J372=1,MAX(0,D372-G372),0)</f>
      </c>
      <c r="I372" s="65">
        <f>IF(J372=1,E372+'1. Offset Engine'!B24,E372)</f>
      </c>
      <c r="J372" s="66">
        <f>IF(AND(B372&lt;='1. Offset Engine'!C29*12,D372&gt;0.5,D372&gt;E372),1,0)</f>
      </c>
    </row>
    <row r="373" spans="2:10" x14ac:dyDescent="0.25">
      <c r="B373" s="67">
        <f>B372+1</f>
      </c>
      <c r="C373" s="68">
        <f>EDATE($C$7,B373)</f>
      </c>
      <c r="D373" s="69">
        <f>H372</f>
      </c>
      <c r="E373" s="69">
        <f>I372</f>
      </c>
      <c r="F373" s="69">
        <f>IF(J373=1,MAX(0,D373-E373)*'1. Offset Engine'!C28/100/12,0)</f>
      </c>
      <c r="G373" s="69">
        <f>IF(J373=1,MAX(0,MIN('1. Offset Engine'!$F$7-F373,D373)),0)</f>
      </c>
      <c r="H373" s="69">
        <f>IF(J373=1,MAX(0,D373-G373),0)</f>
      </c>
      <c r="I373" s="69">
        <f>IF(J373=1,E373+'1. Offset Engine'!B24,E373)</f>
      </c>
      <c r="J373" s="70">
        <f>IF(AND(B373&lt;='1. Offset Engine'!C29*12,D373&gt;0.5,D373&gt;E373),1,0)</f>
      </c>
    </row>
    <row r="374" spans="2:10" x14ac:dyDescent="0.25">
      <c r="B374" s="63">
        <f>B373+1</f>
      </c>
      <c r="C374" s="64">
        <f>EDATE($C$7,B374)</f>
      </c>
      <c r="D374" s="65">
        <f>H373</f>
      </c>
      <c r="E374" s="65">
        <f>I373</f>
      </c>
      <c r="F374" s="65">
        <f>IF(J374=1,MAX(0,D374-E374)*'1. Offset Engine'!C28/100/12,0)</f>
      </c>
      <c r="G374" s="65">
        <f>IF(J374=1,MAX(0,MIN('1. Offset Engine'!$F$7-F374,D374)),0)</f>
      </c>
      <c r="H374" s="65">
        <f>IF(J374=1,MAX(0,D374-G374),0)</f>
      </c>
      <c r="I374" s="65">
        <f>IF(J374=1,E374+'1. Offset Engine'!B24,E374)</f>
      </c>
      <c r="J374" s="66">
        <f>IF(AND(B374&lt;='1. Offset Engine'!C29*12,D374&gt;0.5,D374&gt;E374),1,0)</f>
      </c>
    </row>
    <row r="375" spans="2:10" x14ac:dyDescent="0.25">
      <c r="B375" s="67">
        <f>B374+1</f>
      </c>
      <c r="C375" s="68">
        <f>EDATE($C$7,B375)</f>
      </c>
      <c r="D375" s="69">
        <f>H374</f>
      </c>
      <c r="E375" s="69">
        <f>I374</f>
      </c>
      <c r="F375" s="69">
        <f>IF(J375=1,MAX(0,D375-E375)*'1. Offset Engine'!C28/100/12,0)</f>
      </c>
      <c r="G375" s="69">
        <f>IF(J375=1,MAX(0,MIN('1. Offset Engine'!$F$7-F375,D375)),0)</f>
      </c>
      <c r="H375" s="69">
        <f>IF(J375=1,MAX(0,D375-G375),0)</f>
      </c>
      <c r="I375" s="69">
        <f>IF(J375=1,E375+'1. Offset Engine'!B24,E375)</f>
      </c>
      <c r="J375" s="70">
        <f>IF(AND(B375&lt;='1. Offset Engine'!C29*12,D375&gt;0.5,D375&gt;E375),1,0)</f>
      </c>
    </row>
    <row r="376" spans="2:10" x14ac:dyDescent="0.25">
      <c r="B376" s="63">
        <f>B375+1</f>
      </c>
      <c r="C376" s="64">
        <f>EDATE($C$7,B376)</f>
      </c>
      <c r="D376" s="65">
        <f>H375</f>
      </c>
      <c r="E376" s="65">
        <f>I375</f>
      </c>
      <c r="F376" s="65">
        <f>IF(J376=1,MAX(0,D376-E376)*'1. Offset Engine'!C28/100/12,0)</f>
      </c>
      <c r="G376" s="65">
        <f>IF(J376=1,MAX(0,MIN('1. Offset Engine'!$F$7-F376,D376)),0)</f>
      </c>
      <c r="H376" s="65">
        <f>IF(J376=1,MAX(0,D376-G376),0)</f>
      </c>
      <c r="I376" s="65">
        <f>IF(J376=1,E376+'1. Offset Engine'!B24,E376)</f>
      </c>
      <c r="J376" s="66">
        <f>IF(AND(B376&lt;='1. Offset Engine'!C29*12,D376&gt;0.5,D376&gt;E376),1,0)</f>
      </c>
    </row>
    <row r="377" spans="2:10" x14ac:dyDescent="0.25">
      <c r="B377" s="67">
        <f>B376+1</f>
      </c>
      <c r="C377" s="68">
        <f>EDATE($C$7,B377)</f>
      </c>
      <c r="D377" s="69">
        <f>H376</f>
      </c>
      <c r="E377" s="69">
        <f>I376</f>
      </c>
      <c r="F377" s="69">
        <f>IF(J377=1,MAX(0,D377-E377)*'1. Offset Engine'!C28/100/12,0)</f>
      </c>
      <c r="G377" s="69">
        <f>IF(J377=1,MAX(0,MIN('1. Offset Engine'!$F$7-F377,D377)),0)</f>
      </c>
      <c r="H377" s="69">
        <f>IF(J377=1,MAX(0,D377-G377),0)</f>
      </c>
      <c r="I377" s="69">
        <f>IF(J377=1,E377+'1. Offset Engine'!B24,E377)</f>
      </c>
      <c r="J377" s="70">
        <f>IF(AND(B377&lt;='1. Offset Engine'!C29*12,D377&gt;0.5,D377&gt;E377),1,0)</f>
      </c>
    </row>
    <row r="378" spans="2:10" x14ac:dyDescent="0.25">
      <c r="B378" s="63">
        <f>B377+1</f>
      </c>
      <c r="C378" s="64">
        <f>EDATE($C$7,B378)</f>
      </c>
      <c r="D378" s="65">
        <f>H377</f>
      </c>
      <c r="E378" s="65">
        <f>I377</f>
      </c>
      <c r="F378" s="65">
        <f>IF(J378=1,MAX(0,D378-E378)*'1. Offset Engine'!C28/100/12,0)</f>
      </c>
      <c r="G378" s="65">
        <f>IF(J378=1,MAX(0,MIN('1. Offset Engine'!$F$7-F378,D378)),0)</f>
      </c>
      <c r="H378" s="65">
        <f>IF(J378=1,MAX(0,D378-G378),0)</f>
      </c>
      <c r="I378" s="65">
        <f>IF(J378=1,E378+'1. Offset Engine'!B24,E378)</f>
      </c>
      <c r="J378" s="66">
        <f>IF(AND(B378&lt;='1. Offset Engine'!C29*12,D378&gt;0.5,D378&gt;E378),1,0)</f>
      </c>
    </row>
    <row r="379" spans="2:10" x14ac:dyDescent="0.25">
      <c r="B379" s="67">
        <f>B378+1</f>
      </c>
      <c r="C379" s="68">
        <f>EDATE($C$7,B379)</f>
      </c>
      <c r="D379" s="69">
        <f>H378</f>
      </c>
      <c r="E379" s="69">
        <f>I378</f>
      </c>
      <c r="F379" s="69">
        <f>IF(J379=1,MAX(0,D379-E379)*'1. Offset Engine'!C28/100/12,0)</f>
      </c>
      <c r="G379" s="69">
        <f>IF(J379=1,MAX(0,MIN('1. Offset Engine'!$F$7-F379,D379)),0)</f>
      </c>
      <c r="H379" s="69">
        <f>IF(J379=1,MAX(0,D379-G379),0)</f>
      </c>
      <c r="I379" s="69">
        <f>IF(J379=1,E379+'1. Offset Engine'!B24,E379)</f>
      </c>
      <c r="J379" s="70">
        <f>IF(AND(B379&lt;='1. Offset Engine'!C29*12,D379&gt;0.5,D379&gt;E379),1,0)</f>
      </c>
    </row>
    <row r="380" spans="2:10" x14ac:dyDescent="0.25">
      <c r="B380" s="63">
        <f>B379+1</f>
      </c>
      <c r="C380" s="64">
        <f>EDATE($C$7,B380)</f>
      </c>
      <c r="D380" s="65">
        <f>H379</f>
      </c>
      <c r="E380" s="65">
        <f>I379</f>
      </c>
      <c r="F380" s="65">
        <f>IF(J380=1,MAX(0,D380-E380)*'1. Offset Engine'!C28/100/12,0)</f>
      </c>
      <c r="G380" s="65">
        <f>IF(J380=1,MAX(0,MIN('1. Offset Engine'!$F$7-F380,D380)),0)</f>
      </c>
      <c r="H380" s="65">
        <f>IF(J380=1,MAX(0,D380-G380),0)</f>
      </c>
      <c r="I380" s="65">
        <f>IF(J380=1,E380+'1. Offset Engine'!B24,E380)</f>
      </c>
      <c r="J380" s="66">
        <f>IF(AND(B380&lt;='1. Offset Engine'!C29*12,D380&gt;0.5,D380&gt;E380),1,0)</f>
      </c>
    </row>
    <row r="381" spans="2:10" x14ac:dyDescent="0.25">
      <c r="B381" s="67">
        <f>B380+1</f>
      </c>
      <c r="C381" s="68">
        <f>EDATE($C$7,B381)</f>
      </c>
      <c r="D381" s="69">
        <f>H380</f>
      </c>
      <c r="E381" s="69">
        <f>I380</f>
      </c>
      <c r="F381" s="69">
        <f>IF(J381=1,MAX(0,D381-E381)*'1. Offset Engine'!C28/100/12,0)</f>
      </c>
      <c r="G381" s="69">
        <f>IF(J381=1,MAX(0,MIN('1. Offset Engine'!$F$7-F381,D381)),0)</f>
      </c>
      <c r="H381" s="69">
        <f>IF(J381=1,MAX(0,D381-G381),0)</f>
      </c>
      <c r="I381" s="69">
        <f>IF(J381=1,E381+'1. Offset Engine'!B24,E381)</f>
      </c>
      <c r="J381" s="70">
        <f>IF(AND(B381&lt;='1. Offset Engine'!C29*12,D381&gt;0.5,D381&gt;E381),1,0)</f>
      </c>
    </row>
    <row r="382" spans="2:10" x14ac:dyDescent="0.25">
      <c r="B382" s="63">
        <f>B381+1</f>
      </c>
      <c r="C382" s="64">
        <f>EDATE($C$7,B382)</f>
      </c>
      <c r="D382" s="65">
        <f>H381</f>
      </c>
      <c r="E382" s="65">
        <f>I381</f>
      </c>
      <c r="F382" s="65">
        <f>IF(J382=1,MAX(0,D382-E382)*'1. Offset Engine'!C28/100/12,0)</f>
      </c>
      <c r="G382" s="65">
        <f>IF(J382=1,MAX(0,MIN('1. Offset Engine'!$F$7-F382,D382)),0)</f>
      </c>
      <c r="H382" s="65">
        <f>IF(J382=1,MAX(0,D382-G382),0)</f>
      </c>
      <c r="I382" s="65">
        <f>IF(J382=1,E382+'1. Offset Engine'!B24,E382)</f>
      </c>
      <c r="J382" s="66">
        <f>IF(AND(B382&lt;='1. Offset Engine'!C29*12,D382&gt;0.5,D382&gt;E382),1,0)</f>
      </c>
    </row>
    <row r="383" spans="2:10" x14ac:dyDescent="0.25">
      <c r="B383" s="67">
        <f>B382+1</f>
      </c>
      <c r="C383" s="68">
        <f>EDATE($C$7,B383)</f>
      </c>
      <c r="D383" s="69">
        <f>H382</f>
      </c>
      <c r="E383" s="69">
        <f>I382</f>
      </c>
      <c r="F383" s="69">
        <f>IF(J383=1,MAX(0,D383-E383)*'1. Offset Engine'!C28/100/12,0)</f>
      </c>
      <c r="G383" s="69">
        <f>IF(J383=1,MAX(0,MIN('1. Offset Engine'!$F$7-F383,D383)),0)</f>
      </c>
      <c r="H383" s="69">
        <f>IF(J383=1,MAX(0,D383-G383),0)</f>
      </c>
      <c r="I383" s="69">
        <f>IF(J383=1,E383+'1. Offset Engine'!B24,E383)</f>
      </c>
      <c r="J383" s="70">
        <f>IF(AND(B383&lt;='1. Offset Engine'!C29*12,D383&gt;0.5,D383&gt;E383),1,0)</f>
      </c>
    </row>
    <row r="384" spans="2:10" x14ac:dyDescent="0.25">
      <c r="B384" s="63">
        <f>B383+1</f>
      </c>
      <c r="C384" s="64">
        <f>EDATE($C$7,B384)</f>
      </c>
      <c r="D384" s="65">
        <f>H383</f>
      </c>
      <c r="E384" s="65">
        <f>I383</f>
      </c>
      <c r="F384" s="65">
        <f>IF(J384=1,MAX(0,D384-E384)*'1. Offset Engine'!C28/100/12,0)</f>
      </c>
      <c r="G384" s="65">
        <f>IF(J384=1,MAX(0,MIN('1. Offset Engine'!$F$7-F384,D384)),0)</f>
      </c>
      <c r="H384" s="65">
        <f>IF(J384=1,MAX(0,D384-G384),0)</f>
      </c>
      <c r="I384" s="65">
        <f>IF(J384=1,E384+'1. Offset Engine'!B24,E384)</f>
      </c>
      <c r="J384" s="66">
        <f>IF(AND(B384&lt;='1. Offset Engine'!C29*12,D384&gt;0.5,D384&gt;E384),1,0)</f>
      </c>
    </row>
    <row r="385" spans="2:10" x14ac:dyDescent="0.25">
      <c r="B385" s="67">
        <f>B384+1</f>
      </c>
      <c r="C385" s="68">
        <f>EDATE($C$7,B385)</f>
      </c>
      <c r="D385" s="69">
        <f>H384</f>
      </c>
      <c r="E385" s="69">
        <f>I384</f>
      </c>
      <c r="F385" s="69">
        <f>IF(J385=1,MAX(0,D385-E385)*'1. Offset Engine'!C28/100/12,0)</f>
      </c>
      <c r="G385" s="69">
        <f>IF(J385=1,MAX(0,MIN('1. Offset Engine'!$F$7-F385,D385)),0)</f>
      </c>
      <c r="H385" s="69">
        <f>IF(J385=1,MAX(0,D385-G385),0)</f>
      </c>
      <c r="I385" s="69">
        <f>IF(J385=1,E385+'1. Offset Engine'!B24,E385)</f>
      </c>
      <c r="J385" s="70">
        <f>IF(AND(B385&lt;='1. Offset Engine'!C29*12,D385&gt;0.5,D385&gt;E385),1,0)</f>
      </c>
    </row>
    <row r="386" spans="2:10" x14ac:dyDescent="0.25">
      <c r="B386" s="63">
        <f>B385+1</f>
      </c>
      <c r="C386" s="64">
        <f>EDATE($C$7,B386)</f>
      </c>
      <c r="D386" s="65">
        <f>H385</f>
      </c>
      <c r="E386" s="65">
        <f>I385</f>
      </c>
      <c r="F386" s="65">
        <f>IF(J386=1,MAX(0,D386-E386)*'1. Offset Engine'!C28/100/12,0)</f>
      </c>
      <c r="G386" s="65">
        <f>IF(J386=1,MAX(0,MIN('1. Offset Engine'!$F$7-F386,D386)),0)</f>
      </c>
      <c r="H386" s="65">
        <f>IF(J386=1,MAX(0,D386-G386),0)</f>
      </c>
      <c r="I386" s="65">
        <f>IF(J386=1,E386+'1. Offset Engine'!B24,E386)</f>
      </c>
      <c r="J386" s="66">
        <f>IF(AND(B386&lt;='1. Offset Engine'!C29*12,D386&gt;0.5,D386&gt;E386),1,0)</f>
      </c>
    </row>
    <row r="387" spans="2:10" x14ac:dyDescent="0.25">
      <c r="B387" s="67">
        <f>B386+1</f>
      </c>
      <c r="C387" s="68">
        <f>EDATE($C$7,B387)</f>
      </c>
      <c r="D387" s="69">
        <f>H386</f>
      </c>
      <c r="E387" s="69">
        <f>I386</f>
      </c>
      <c r="F387" s="69">
        <f>IF(J387=1,MAX(0,D387-E387)*'1. Offset Engine'!C28/100/12,0)</f>
      </c>
      <c r="G387" s="69">
        <f>IF(J387=1,MAX(0,MIN('1. Offset Engine'!$F$7-F387,D387)),0)</f>
      </c>
      <c r="H387" s="69">
        <f>IF(J387=1,MAX(0,D387-G387),0)</f>
      </c>
      <c r="I387" s="69">
        <f>IF(J387=1,E387+'1. Offset Engine'!B24,E387)</f>
      </c>
      <c r="J387" s="70">
        <f>IF(AND(B387&lt;='1. Offset Engine'!C29*12,D387&gt;0.5,D387&gt;E387),1,0)</f>
      </c>
    </row>
    <row r="388" spans="2:10" x14ac:dyDescent="0.25">
      <c r="B388" s="63">
        <f>B387+1</f>
      </c>
      <c r="C388" s="64">
        <f>EDATE($C$7,B388)</f>
      </c>
      <c r="D388" s="65">
        <f>H387</f>
      </c>
      <c r="E388" s="65">
        <f>I387</f>
      </c>
      <c r="F388" s="65">
        <f>IF(J388=1,MAX(0,D388-E388)*'1. Offset Engine'!C28/100/12,0)</f>
      </c>
      <c r="G388" s="65">
        <f>IF(J388=1,MAX(0,MIN('1. Offset Engine'!$F$7-F388,D388)),0)</f>
      </c>
      <c r="H388" s="65">
        <f>IF(J388=1,MAX(0,D388-G388),0)</f>
      </c>
      <c r="I388" s="65">
        <f>IF(J388=1,E388+'1. Offset Engine'!B24,E388)</f>
      </c>
      <c r="J388" s="66">
        <f>IF(AND(B388&lt;='1. Offset Engine'!C29*12,D388&gt;0.5,D388&gt;E388),1,0)</f>
      </c>
    </row>
    <row r="389" spans="2:10" x14ac:dyDescent="0.25">
      <c r="B389" s="67">
        <f>B388+1</f>
      </c>
      <c r="C389" s="68">
        <f>EDATE($C$7,B389)</f>
      </c>
      <c r="D389" s="69">
        <f>H388</f>
      </c>
      <c r="E389" s="69">
        <f>I388</f>
      </c>
      <c r="F389" s="69">
        <f>IF(J389=1,MAX(0,D389-E389)*'1. Offset Engine'!C28/100/12,0)</f>
      </c>
      <c r="G389" s="69">
        <f>IF(J389=1,MAX(0,MIN('1. Offset Engine'!$F$7-F389,D389)),0)</f>
      </c>
      <c r="H389" s="69">
        <f>IF(J389=1,MAX(0,D389-G389),0)</f>
      </c>
      <c r="I389" s="69">
        <f>IF(J389=1,E389+'1. Offset Engine'!B24,E389)</f>
      </c>
      <c r="J389" s="70">
        <f>IF(AND(B389&lt;='1. Offset Engine'!C29*12,D389&gt;0.5,D389&gt;E389),1,0)</f>
      </c>
    </row>
    <row r="390" spans="2:10" x14ac:dyDescent="0.25">
      <c r="B390" s="63">
        <f>B389+1</f>
      </c>
      <c r="C390" s="64">
        <f>EDATE($C$7,B390)</f>
      </c>
      <c r="D390" s="65">
        <f>H389</f>
      </c>
      <c r="E390" s="65">
        <f>I389</f>
      </c>
      <c r="F390" s="65">
        <f>IF(J390=1,MAX(0,D390-E390)*'1. Offset Engine'!C28/100/12,0)</f>
      </c>
      <c r="G390" s="65">
        <f>IF(J390=1,MAX(0,MIN('1. Offset Engine'!$F$7-F390,D390)),0)</f>
      </c>
      <c r="H390" s="65">
        <f>IF(J390=1,MAX(0,D390-G390),0)</f>
      </c>
      <c r="I390" s="65">
        <f>IF(J390=1,E390+'1. Offset Engine'!B24,E390)</f>
      </c>
      <c r="J390" s="66">
        <f>IF(AND(B390&lt;='1. Offset Engine'!C29*12,D390&gt;0.5,D390&gt;E390),1,0)</f>
      </c>
    </row>
    <row r="391" spans="2:10" x14ac:dyDescent="0.25">
      <c r="B391" s="67">
        <f>B390+1</f>
      </c>
      <c r="C391" s="68">
        <f>EDATE($C$7,B391)</f>
      </c>
      <c r="D391" s="69">
        <f>H390</f>
      </c>
      <c r="E391" s="69">
        <f>I390</f>
      </c>
      <c r="F391" s="69">
        <f>IF(J391=1,MAX(0,D391-E391)*'1. Offset Engine'!C28/100/12,0)</f>
      </c>
      <c r="G391" s="69">
        <f>IF(J391=1,MAX(0,MIN('1. Offset Engine'!$F$7-F391,D391)),0)</f>
      </c>
      <c r="H391" s="69">
        <f>IF(J391=1,MAX(0,D391-G391),0)</f>
      </c>
      <c r="I391" s="69">
        <f>IF(J391=1,E391+'1. Offset Engine'!B24,E391)</f>
      </c>
      <c r="J391" s="70">
        <f>IF(AND(B391&lt;='1. Offset Engine'!C29*12,D391&gt;0.5,D391&gt;E391),1,0)</f>
      </c>
    </row>
    <row r="392" spans="2:10" x14ac:dyDescent="0.25">
      <c r="B392" s="63">
        <f>B391+1</f>
      </c>
      <c r="C392" s="64">
        <f>EDATE($C$7,B392)</f>
      </c>
      <c r="D392" s="65">
        <f>H391</f>
      </c>
      <c r="E392" s="65">
        <f>I391</f>
      </c>
      <c r="F392" s="65">
        <f>IF(J392=1,MAX(0,D392-E392)*'1. Offset Engine'!C28/100/12,0)</f>
      </c>
      <c r="G392" s="65">
        <f>IF(J392=1,MAX(0,MIN('1. Offset Engine'!$F$7-F392,D392)),0)</f>
      </c>
      <c r="H392" s="65">
        <f>IF(J392=1,MAX(0,D392-G392),0)</f>
      </c>
      <c r="I392" s="65">
        <f>IF(J392=1,E392+'1. Offset Engine'!B24,E392)</f>
      </c>
      <c r="J392" s="66">
        <f>IF(AND(B392&lt;='1. Offset Engine'!C29*12,D392&gt;0.5,D392&gt;E392),1,0)</f>
      </c>
    </row>
    <row r="393" spans="2:10" x14ac:dyDescent="0.25">
      <c r="B393" s="67">
        <f>B392+1</f>
      </c>
      <c r="C393" s="68">
        <f>EDATE($C$7,B393)</f>
      </c>
      <c r="D393" s="69">
        <f>H392</f>
      </c>
      <c r="E393" s="69">
        <f>I392</f>
      </c>
      <c r="F393" s="69">
        <f>IF(J393=1,MAX(0,D393-E393)*'1. Offset Engine'!C28/100/12,0)</f>
      </c>
      <c r="G393" s="69">
        <f>IF(J393=1,MAX(0,MIN('1. Offset Engine'!$F$7-F393,D393)),0)</f>
      </c>
      <c r="H393" s="69">
        <f>IF(J393=1,MAX(0,D393-G393),0)</f>
      </c>
      <c r="I393" s="69">
        <f>IF(J393=1,E393+'1. Offset Engine'!B24,E393)</f>
      </c>
      <c r="J393" s="70">
        <f>IF(AND(B393&lt;='1. Offset Engine'!C29*12,D393&gt;0.5,D393&gt;E393),1,0)</f>
      </c>
    </row>
    <row r="394" spans="2:10" x14ac:dyDescent="0.25">
      <c r="B394" s="63">
        <f>B393+1</f>
      </c>
      <c r="C394" s="64">
        <f>EDATE($C$7,B394)</f>
      </c>
      <c r="D394" s="65">
        <f>H393</f>
      </c>
      <c r="E394" s="65">
        <f>I393</f>
      </c>
      <c r="F394" s="65">
        <f>IF(J394=1,MAX(0,D394-E394)*'1. Offset Engine'!C28/100/12,0)</f>
      </c>
      <c r="G394" s="65">
        <f>IF(J394=1,MAX(0,MIN('1. Offset Engine'!$F$7-F394,D394)),0)</f>
      </c>
      <c r="H394" s="65">
        <f>IF(J394=1,MAX(0,D394-G394),0)</f>
      </c>
      <c r="I394" s="65">
        <f>IF(J394=1,E394+'1. Offset Engine'!B24,E394)</f>
      </c>
      <c r="J394" s="66">
        <f>IF(AND(B394&lt;='1. Offset Engine'!C29*12,D394&gt;0.5,D394&gt;E394),1,0)</f>
      </c>
    </row>
    <row r="395" spans="2:10" x14ac:dyDescent="0.25">
      <c r="B395" s="67">
        <f>B394+1</f>
      </c>
      <c r="C395" s="68">
        <f>EDATE($C$7,B395)</f>
      </c>
      <c r="D395" s="69">
        <f>H394</f>
      </c>
      <c r="E395" s="69">
        <f>I394</f>
      </c>
      <c r="F395" s="69">
        <f>IF(J395=1,MAX(0,D395-E395)*'1. Offset Engine'!C28/100/12,0)</f>
      </c>
      <c r="G395" s="69">
        <f>IF(J395=1,MAX(0,MIN('1. Offset Engine'!$F$7-F395,D395)),0)</f>
      </c>
      <c r="H395" s="69">
        <f>IF(J395=1,MAX(0,D395-G395),0)</f>
      </c>
      <c r="I395" s="69">
        <f>IF(J395=1,E395+'1. Offset Engine'!B24,E395)</f>
      </c>
      <c r="J395" s="70">
        <f>IF(AND(B395&lt;='1. Offset Engine'!C29*12,D395&gt;0.5,D395&gt;E395),1,0)</f>
      </c>
    </row>
    <row r="396" spans="2:10" x14ac:dyDescent="0.25">
      <c r="B396" s="63">
        <f>B395+1</f>
      </c>
      <c r="C396" s="64">
        <f>EDATE($C$7,B396)</f>
      </c>
      <c r="D396" s="65">
        <f>H395</f>
      </c>
      <c r="E396" s="65">
        <f>I395</f>
      </c>
      <c r="F396" s="65">
        <f>IF(J396=1,MAX(0,D396-E396)*'1. Offset Engine'!C28/100/12,0)</f>
      </c>
      <c r="G396" s="65">
        <f>IF(J396=1,MAX(0,MIN('1. Offset Engine'!$F$7-F396,D396)),0)</f>
      </c>
      <c r="H396" s="65">
        <f>IF(J396=1,MAX(0,D396-G396),0)</f>
      </c>
      <c r="I396" s="65">
        <f>IF(J396=1,E396+'1. Offset Engine'!B24,E396)</f>
      </c>
      <c r="J396" s="66">
        <f>IF(AND(B396&lt;='1. Offset Engine'!C29*12,D396&gt;0.5,D396&gt;E396),1,0)</f>
      </c>
    </row>
    <row r="397" spans="2:10" x14ac:dyDescent="0.25">
      <c r="B397" s="67">
        <f>B396+1</f>
      </c>
      <c r="C397" s="68">
        <f>EDATE($C$7,B397)</f>
      </c>
      <c r="D397" s="69">
        <f>H396</f>
      </c>
      <c r="E397" s="69">
        <f>I396</f>
      </c>
      <c r="F397" s="69">
        <f>IF(J397=1,MAX(0,D397-E397)*'1. Offset Engine'!C28/100/12,0)</f>
      </c>
      <c r="G397" s="69">
        <f>IF(J397=1,MAX(0,MIN('1. Offset Engine'!$F$7-F397,D397)),0)</f>
      </c>
      <c r="H397" s="69">
        <f>IF(J397=1,MAX(0,D397-G397),0)</f>
      </c>
      <c r="I397" s="69">
        <f>IF(J397=1,E397+'1. Offset Engine'!B24,E397)</f>
      </c>
      <c r="J397" s="70">
        <f>IF(AND(B397&lt;='1. Offset Engine'!C29*12,D397&gt;0.5,D397&gt;E397),1,0)</f>
      </c>
    </row>
    <row r="398" spans="2:10" x14ac:dyDescent="0.25">
      <c r="B398" s="63">
        <f>B397+1</f>
      </c>
      <c r="C398" s="64">
        <f>EDATE($C$7,B398)</f>
      </c>
      <c r="D398" s="65">
        <f>H397</f>
      </c>
      <c r="E398" s="65">
        <f>I397</f>
      </c>
      <c r="F398" s="65">
        <f>IF(J398=1,MAX(0,D398-E398)*'1. Offset Engine'!C28/100/12,0)</f>
      </c>
      <c r="G398" s="65">
        <f>IF(J398=1,MAX(0,MIN('1. Offset Engine'!$F$7-F398,D398)),0)</f>
      </c>
      <c r="H398" s="65">
        <f>IF(J398=1,MAX(0,D398-G398),0)</f>
      </c>
      <c r="I398" s="65">
        <f>IF(J398=1,E398+'1. Offset Engine'!B24,E398)</f>
      </c>
      <c r="J398" s="66">
        <f>IF(AND(B398&lt;='1. Offset Engine'!C29*12,D398&gt;0.5,D398&gt;E398),1,0)</f>
      </c>
    </row>
    <row r="399" spans="2:10" x14ac:dyDescent="0.25">
      <c r="B399" s="67">
        <f>B398+1</f>
      </c>
      <c r="C399" s="68">
        <f>EDATE($C$7,B399)</f>
      </c>
      <c r="D399" s="69">
        <f>H398</f>
      </c>
      <c r="E399" s="69">
        <f>I398</f>
      </c>
      <c r="F399" s="69">
        <f>IF(J399=1,MAX(0,D399-E399)*'1. Offset Engine'!C28/100/12,0)</f>
      </c>
      <c r="G399" s="69">
        <f>IF(J399=1,MAX(0,MIN('1. Offset Engine'!$F$7-F399,D399)),0)</f>
      </c>
      <c r="H399" s="69">
        <f>IF(J399=1,MAX(0,D399-G399),0)</f>
      </c>
      <c r="I399" s="69">
        <f>IF(J399=1,E399+'1. Offset Engine'!B24,E399)</f>
      </c>
      <c r="J399" s="70">
        <f>IF(AND(B399&lt;='1. Offset Engine'!C29*12,D399&gt;0.5,D399&gt;E399),1,0)</f>
      </c>
    </row>
    <row r="400" spans="2:10" x14ac:dyDescent="0.25">
      <c r="B400" s="63">
        <f>B399+1</f>
      </c>
      <c r="C400" s="64">
        <f>EDATE($C$7,B400)</f>
      </c>
      <c r="D400" s="65">
        <f>H399</f>
      </c>
      <c r="E400" s="65">
        <f>I399</f>
      </c>
      <c r="F400" s="65">
        <f>IF(J400=1,MAX(0,D400-E400)*'1. Offset Engine'!C28/100/12,0)</f>
      </c>
      <c r="G400" s="65">
        <f>IF(J400=1,MAX(0,MIN('1. Offset Engine'!$F$7-F400,D400)),0)</f>
      </c>
      <c r="H400" s="65">
        <f>IF(J400=1,MAX(0,D400-G400),0)</f>
      </c>
      <c r="I400" s="65">
        <f>IF(J400=1,E400+'1. Offset Engine'!B24,E400)</f>
      </c>
      <c r="J400" s="66">
        <f>IF(AND(B400&lt;='1. Offset Engine'!C29*12,D400&gt;0.5,D400&gt;E400),1,0)</f>
      </c>
    </row>
    <row r="401" spans="2:10" x14ac:dyDescent="0.25">
      <c r="B401" s="67">
        <f>B400+1</f>
      </c>
      <c r="C401" s="68">
        <f>EDATE($C$7,B401)</f>
      </c>
      <c r="D401" s="69">
        <f>H400</f>
      </c>
      <c r="E401" s="69">
        <f>I400</f>
      </c>
      <c r="F401" s="69">
        <f>IF(J401=1,MAX(0,D401-E401)*'1. Offset Engine'!C28/100/12,0)</f>
      </c>
      <c r="G401" s="69">
        <f>IF(J401=1,MAX(0,MIN('1. Offset Engine'!$F$7-F401,D401)),0)</f>
      </c>
      <c r="H401" s="69">
        <f>IF(J401=1,MAX(0,D401-G401),0)</f>
      </c>
      <c r="I401" s="69">
        <f>IF(J401=1,E401+'1. Offset Engine'!B24,E401)</f>
      </c>
      <c r="J401" s="70">
        <f>IF(AND(B401&lt;='1. Offset Engine'!C29*12,D401&gt;0.5,D401&gt;E401),1,0)</f>
      </c>
    </row>
    <row r="402" spans="2:10" x14ac:dyDescent="0.25">
      <c r="B402" s="63">
        <f>B401+1</f>
      </c>
      <c r="C402" s="64">
        <f>EDATE($C$7,B402)</f>
      </c>
      <c r="D402" s="65">
        <f>H401</f>
      </c>
      <c r="E402" s="65">
        <f>I401</f>
      </c>
      <c r="F402" s="65">
        <f>IF(J402=1,MAX(0,D402-E402)*'1. Offset Engine'!C28/100/12,0)</f>
      </c>
      <c r="G402" s="65">
        <f>IF(J402=1,MAX(0,MIN('1. Offset Engine'!$F$7-F402,D402)),0)</f>
      </c>
      <c r="H402" s="65">
        <f>IF(J402=1,MAX(0,D402-G402),0)</f>
      </c>
      <c r="I402" s="65">
        <f>IF(J402=1,E402+'1. Offset Engine'!B24,E402)</f>
      </c>
      <c r="J402" s="66">
        <f>IF(AND(B402&lt;='1. Offset Engine'!C29*12,D402&gt;0.5,D402&gt;E402),1,0)</f>
      </c>
    </row>
    <row r="403" spans="2:10" x14ac:dyDescent="0.25">
      <c r="B403" s="67">
        <f>B402+1</f>
      </c>
      <c r="C403" s="68">
        <f>EDATE($C$7,B403)</f>
      </c>
      <c r="D403" s="69">
        <f>H402</f>
      </c>
      <c r="E403" s="69">
        <f>I402</f>
      </c>
      <c r="F403" s="69">
        <f>IF(J403=1,MAX(0,D403-E403)*'1. Offset Engine'!C28/100/12,0)</f>
      </c>
      <c r="G403" s="69">
        <f>IF(J403=1,MAX(0,MIN('1. Offset Engine'!$F$7-F403,D403)),0)</f>
      </c>
      <c r="H403" s="69">
        <f>IF(J403=1,MAX(0,D403-G403),0)</f>
      </c>
      <c r="I403" s="69">
        <f>IF(J403=1,E403+'1. Offset Engine'!B24,E403)</f>
      </c>
      <c r="J403" s="70">
        <f>IF(AND(B403&lt;='1. Offset Engine'!C29*12,D403&gt;0.5,D403&gt;E403),1,0)</f>
      </c>
    </row>
    <row r="404" spans="2:10" x14ac:dyDescent="0.25">
      <c r="B404" s="63">
        <f>B403+1</f>
      </c>
      <c r="C404" s="64">
        <f>EDATE($C$7,B404)</f>
      </c>
      <c r="D404" s="65">
        <f>H403</f>
      </c>
      <c r="E404" s="65">
        <f>I403</f>
      </c>
      <c r="F404" s="65">
        <f>IF(J404=1,MAX(0,D404-E404)*'1. Offset Engine'!C28/100/12,0)</f>
      </c>
      <c r="G404" s="65">
        <f>IF(J404=1,MAX(0,MIN('1. Offset Engine'!$F$7-F404,D404)),0)</f>
      </c>
      <c r="H404" s="65">
        <f>IF(J404=1,MAX(0,D404-G404),0)</f>
      </c>
      <c r="I404" s="65">
        <f>IF(J404=1,E404+'1. Offset Engine'!B24,E404)</f>
      </c>
      <c r="J404" s="66">
        <f>IF(AND(B404&lt;='1. Offset Engine'!C29*12,D404&gt;0.5,D404&gt;E404),1,0)</f>
      </c>
    </row>
    <row r="405" spans="2:10" x14ac:dyDescent="0.25">
      <c r="B405" s="67">
        <f>B404+1</f>
      </c>
      <c r="C405" s="68">
        <f>EDATE($C$7,B405)</f>
      </c>
      <c r="D405" s="69">
        <f>H404</f>
      </c>
      <c r="E405" s="69">
        <f>I404</f>
      </c>
      <c r="F405" s="69">
        <f>IF(J405=1,MAX(0,D405-E405)*'1. Offset Engine'!C28/100/12,0)</f>
      </c>
      <c r="G405" s="69">
        <f>IF(J405=1,MAX(0,MIN('1. Offset Engine'!$F$7-F405,D405)),0)</f>
      </c>
      <c r="H405" s="69">
        <f>IF(J405=1,MAX(0,D405-G405),0)</f>
      </c>
      <c r="I405" s="69">
        <f>IF(J405=1,E405+'1. Offset Engine'!B24,E405)</f>
      </c>
      <c r="J405" s="70">
        <f>IF(AND(B405&lt;='1. Offset Engine'!C29*12,D405&gt;0.5,D405&gt;E405),1,0)</f>
      </c>
    </row>
    <row r="406" spans="2:10" x14ac:dyDescent="0.25">
      <c r="B406" s="63">
        <f>B405+1</f>
      </c>
      <c r="C406" s="64">
        <f>EDATE($C$7,B406)</f>
      </c>
      <c r="D406" s="65">
        <f>H405</f>
      </c>
      <c r="E406" s="65">
        <f>I405</f>
      </c>
      <c r="F406" s="65">
        <f>IF(J406=1,MAX(0,D406-E406)*'1. Offset Engine'!C28/100/12,0)</f>
      </c>
      <c r="G406" s="65">
        <f>IF(J406=1,MAX(0,MIN('1. Offset Engine'!$F$7-F406,D406)),0)</f>
      </c>
      <c r="H406" s="65">
        <f>IF(J406=1,MAX(0,D406-G406),0)</f>
      </c>
      <c r="I406" s="65">
        <f>IF(J406=1,E406+'1. Offset Engine'!B24,E406)</f>
      </c>
      <c r="J406" s="66">
        <f>IF(AND(B406&lt;='1. Offset Engine'!C29*12,D406&gt;0.5,D406&gt;E406),1,0)</f>
      </c>
    </row>
    <row r="407" spans="2:10" x14ac:dyDescent="0.25">
      <c r="B407" s="67">
        <f>B406+1</f>
      </c>
      <c r="C407" s="68">
        <f>EDATE($C$7,B407)</f>
      </c>
      <c r="D407" s="69">
        <f>H406</f>
      </c>
      <c r="E407" s="69">
        <f>I406</f>
      </c>
      <c r="F407" s="69">
        <f>IF(J407=1,MAX(0,D407-E407)*'1. Offset Engine'!C28/100/12,0)</f>
      </c>
      <c r="G407" s="69">
        <f>IF(J407=1,MAX(0,MIN('1. Offset Engine'!$F$7-F407,D407)),0)</f>
      </c>
      <c r="H407" s="69">
        <f>IF(J407=1,MAX(0,D407-G407),0)</f>
      </c>
      <c r="I407" s="69">
        <f>IF(J407=1,E407+'1. Offset Engine'!B24,E407)</f>
      </c>
      <c r="J407" s="70">
        <f>IF(AND(B407&lt;='1. Offset Engine'!C29*12,D407&gt;0.5,D407&gt;E407),1,0)</f>
      </c>
    </row>
    <row r="408" spans="2:10" x14ac:dyDescent="0.25">
      <c r="B408" s="63">
        <f>B407+1</f>
      </c>
      <c r="C408" s="64">
        <f>EDATE($C$7,B408)</f>
      </c>
      <c r="D408" s="65">
        <f>H407</f>
      </c>
      <c r="E408" s="65">
        <f>I407</f>
      </c>
      <c r="F408" s="65">
        <f>IF(J408=1,MAX(0,D408-E408)*'1. Offset Engine'!C28/100/12,0)</f>
      </c>
      <c r="G408" s="65">
        <f>IF(J408=1,MAX(0,MIN('1. Offset Engine'!$F$7-F408,D408)),0)</f>
      </c>
      <c r="H408" s="65">
        <f>IF(J408=1,MAX(0,D408-G408),0)</f>
      </c>
      <c r="I408" s="65">
        <f>IF(J408=1,E408+'1. Offset Engine'!B24,E408)</f>
      </c>
      <c r="J408" s="66">
        <f>IF(AND(B408&lt;='1. Offset Engine'!C29*12,D408&gt;0.5,D408&gt;E408),1,0)</f>
      </c>
    </row>
    <row r="409" spans="2:10" x14ac:dyDescent="0.25">
      <c r="B409" s="67">
        <f>B408+1</f>
      </c>
      <c r="C409" s="68">
        <f>EDATE($C$7,B409)</f>
      </c>
      <c r="D409" s="69">
        <f>H408</f>
      </c>
      <c r="E409" s="69">
        <f>I408</f>
      </c>
      <c r="F409" s="69">
        <f>IF(J409=1,MAX(0,D409-E409)*'1. Offset Engine'!C28/100/12,0)</f>
      </c>
      <c r="G409" s="69">
        <f>IF(J409=1,MAX(0,MIN('1. Offset Engine'!$F$7-F409,D409)),0)</f>
      </c>
      <c r="H409" s="69">
        <f>IF(J409=1,MAX(0,D409-G409),0)</f>
      </c>
      <c r="I409" s="69">
        <f>IF(J409=1,E409+'1. Offset Engine'!B24,E409)</f>
      </c>
      <c r="J409" s="70">
        <f>IF(AND(B409&lt;='1. Offset Engine'!C29*12,D409&gt;0.5,D409&gt;E409),1,0)</f>
      </c>
    </row>
    <row r="410" spans="2:10" x14ac:dyDescent="0.25">
      <c r="B410" s="63">
        <f>B409+1</f>
      </c>
      <c r="C410" s="64">
        <f>EDATE($C$7,B410)</f>
      </c>
      <c r="D410" s="65">
        <f>H409</f>
      </c>
      <c r="E410" s="65">
        <f>I409</f>
      </c>
      <c r="F410" s="65">
        <f>IF(J410=1,MAX(0,D410-E410)*'1. Offset Engine'!C28/100/12,0)</f>
      </c>
      <c r="G410" s="65">
        <f>IF(J410=1,MAX(0,MIN('1. Offset Engine'!$F$7-F410,D410)),0)</f>
      </c>
      <c r="H410" s="65">
        <f>IF(J410=1,MAX(0,D410-G410),0)</f>
      </c>
      <c r="I410" s="65">
        <f>IF(J410=1,E410+'1. Offset Engine'!B24,E410)</f>
      </c>
      <c r="J410" s="66">
        <f>IF(AND(B410&lt;='1. Offset Engine'!C29*12,D410&gt;0.5,D410&gt;E410),1,0)</f>
      </c>
    </row>
    <row r="411" spans="2:10" x14ac:dyDescent="0.25">
      <c r="B411" s="67">
        <f>B410+1</f>
      </c>
      <c r="C411" s="68">
        <f>EDATE($C$7,B411)</f>
      </c>
      <c r="D411" s="69">
        <f>H410</f>
      </c>
      <c r="E411" s="69">
        <f>I410</f>
      </c>
      <c r="F411" s="69">
        <f>IF(J411=1,MAX(0,D411-E411)*'1. Offset Engine'!C28/100/12,0)</f>
      </c>
      <c r="G411" s="69">
        <f>IF(J411=1,MAX(0,MIN('1. Offset Engine'!$F$7-F411,D411)),0)</f>
      </c>
      <c r="H411" s="69">
        <f>IF(J411=1,MAX(0,D411-G411),0)</f>
      </c>
      <c r="I411" s="69">
        <f>IF(J411=1,E411+'1. Offset Engine'!B24,E411)</f>
      </c>
      <c r="J411" s="70">
        <f>IF(AND(B411&lt;='1. Offset Engine'!C29*12,D411&gt;0.5,D411&gt;E411),1,0)</f>
      </c>
    </row>
    <row r="412" spans="2:10" x14ac:dyDescent="0.25">
      <c r="B412" s="63">
        <f>B411+1</f>
      </c>
      <c r="C412" s="64">
        <f>EDATE($C$7,B412)</f>
      </c>
      <c r="D412" s="65">
        <f>H411</f>
      </c>
      <c r="E412" s="65">
        <f>I411</f>
      </c>
      <c r="F412" s="65">
        <f>IF(J412=1,MAX(0,D412-E412)*'1. Offset Engine'!C28/100/12,0)</f>
      </c>
      <c r="G412" s="65">
        <f>IF(J412=1,MAX(0,MIN('1. Offset Engine'!$F$7-F412,D412)),0)</f>
      </c>
      <c r="H412" s="65">
        <f>IF(J412=1,MAX(0,D412-G412),0)</f>
      </c>
      <c r="I412" s="65">
        <f>IF(J412=1,E412+'1. Offset Engine'!B24,E412)</f>
      </c>
      <c r="J412" s="66">
        <f>IF(AND(B412&lt;='1. Offset Engine'!C29*12,D412&gt;0.5,D412&gt;E412),1,0)</f>
      </c>
    </row>
    <row r="413" spans="2:10" x14ac:dyDescent="0.25">
      <c r="B413" s="67">
        <f>B412+1</f>
      </c>
      <c r="C413" s="68">
        <f>EDATE($C$7,B413)</f>
      </c>
      <c r="D413" s="69">
        <f>H412</f>
      </c>
      <c r="E413" s="69">
        <f>I412</f>
      </c>
      <c r="F413" s="69">
        <f>IF(J413=1,MAX(0,D413-E413)*'1. Offset Engine'!C28/100/12,0)</f>
      </c>
      <c r="G413" s="69">
        <f>IF(J413=1,MAX(0,MIN('1. Offset Engine'!$F$7-F413,D413)),0)</f>
      </c>
      <c r="H413" s="69">
        <f>IF(J413=1,MAX(0,D413-G413),0)</f>
      </c>
      <c r="I413" s="69">
        <f>IF(J413=1,E413+'1. Offset Engine'!B24,E413)</f>
      </c>
      <c r="J413" s="70">
        <f>IF(AND(B413&lt;='1. Offset Engine'!C29*12,D413&gt;0.5,D413&gt;E413),1,0)</f>
      </c>
    </row>
    <row r="414" spans="2:10" x14ac:dyDescent="0.25">
      <c r="B414" s="63">
        <f>B413+1</f>
      </c>
      <c r="C414" s="64">
        <f>EDATE($C$7,B414)</f>
      </c>
      <c r="D414" s="65">
        <f>H413</f>
      </c>
      <c r="E414" s="65">
        <f>I413</f>
      </c>
      <c r="F414" s="65">
        <f>IF(J414=1,MAX(0,D414-E414)*'1. Offset Engine'!C28/100/12,0)</f>
      </c>
      <c r="G414" s="65">
        <f>IF(J414=1,MAX(0,MIN('1. Offset Engine'!$F$7-F414,D414)),0)</f>
      </c>
      <c r="H414" s="65">
        <f>IF(J414=1,MAX(0,D414-G414),0)</f>
      </c>
      <c r="I414" s="65">
        <f>IF(J414=1,E414+'1. Offset Engine'!B24,E414)</f>
      </c>
      <c r="J414" s="66">
        <f>IF(AND(B414&lt;='1. Offset Engine'!C29*12,D414&gt;0.5,D414&gt;E414),1,0)</f>
      </c>
    </row>
    <row r="415" spans="2:10" x14ac:dyDescent="0.25">
      <c r="B415" s="67">
        <f>B414+1</f>
      </c>
      <c r="C415" s="68">
        <f>EDATE($C$7,B415)</f>
      </c>
      <c r="D415" s="69">
        <f>H414</f>
      </c>
      <c r="E415" s="69">
        <f>I414</f>
      </c>
      <c r="F415" s="69">
        <f>IF(J415=1,MAX(0,D415-E415)*'1. Offset Engine'!C28/100/12,0)</f>
      </c>
      <c r="G415" s="69">
        <f>IF(J415=1,MAX(0,MIN('1. Offset Engine'!$F$7-F415,D415)),0)</f>
      </c>
      <c r="H415" s="69">
        <f>IF(J415=1,MAX(0,D415-G415),0)</f>
      </c>
      <c r="I415" s="69">
        <f>IF(J415=1,E415+'1. Offset Engine'!B24,E415)</f>
      </c>
      <c r="J415" s="70">
        <f>IF(AND(B415&lt;='1. Offset Engine'!C29*12,D415&gt;0.5,D415&gt;E415),1,0)</f>
      </c>
    </row>
    <row r="416" spans="2:10" x14ac:dyDescent="0.25">
      <c r="B416" s="63">
        <f>B415+1</f>
      </c>
      <c r="C416" s="64">
        <f>EDATE($C$7,B416)</f>
      </c>
      <c r="D416" s="65">
        <f>H415</f>
      </c>
      <c r="E416" s="65">
        <f>I415</f>
      </c>
      <c r="F416" s="65">
        <f>IF(J416=1,MAX(0,D416-E416)*'1. Offset Engine'!C28/100/12,0)</f>
      </c>
      <c r="G416" s="65">
        <f>IF(J416=1,MAX(0,MIN('1. Offset Engine'!$F$7-F416,D416)),0)</f>
      </c>
      <c r="H416" s="65">
        <f>IF(J416=1,MAX(0,D416-G416),0)</f>
      </c>
      <c r="I416" s="65">
        <f>IF(J416=1,E416+'1. Offset Engine'!B24,E416)</f>
      </c>
      <c r="J416" s="66">
        <f>IF(AND(B416&lt;='1. Offset Engine'!C29*12,D416&gt;0.5,D416&gt;E416),1,0)</f>
      </c>
    </row>
    <row r="417" spans="2:10" x14ac:dyDescent="0.25">
      <c r="B417" s="67">
        <f>B416+1</f>
      </c>
      <c r="C417" s="68">
        <f>EDATE($C$7,B417)</f>
      </c>
      <c r="D417" s="69">
        <f>H416</f>
      </c>
      <c r="E417" s="69">
        <f>I416</f>
      </c>
      <c r="F417" s="69">
        <f>IF(J417=1,MAX(0,D417-E417)*'1. Offset Engine'!C28/100/12,0)</f>
      </c>
      <c r="G417" s="69">
        <f>IF(J417=1,MAX(0,MIN('1. Offset Engine'!$F$7-F417,D417)),0)</f>
      </c>
      <c r="H417" s="69">
        <f>IF(J417=1,MAX(0,D417-G417),0)</f>
      </c>
      <c r="I417" s="69">
        <f>IF(J417=1,E417+'1. Offset Engine'!B24,E417)</f>
      </c>
      <c r="J417" s="70">
        <f>IF(AND(B417&lt;='1. Offset Engine'!C29*12,D417&gt;0.5,D417&gt;E417),1,0)</f>
      </c>
    </row>
    <row r="418" spans="2:10" x14ac:dyDescent="0.25">
      <c r="B418" s="63">
        <f>B417+1</f>
      </c>
      <c r="C418" s="64">
        <f>EDATE($C$7,B418)</f>
      </c>
      <c r="D418" s="65">
        <f>H417</f>
      </c>
      <c r="E418" s="65">
        <f>I417</f>
      </c>
      <c r="F418" s="65">
        <f>IF(J418=1,MAX(0,D418-E418)*'1. Offset Engine'!C28/100/12,0)</f>
      </c>
      <c r="G418" s="65">
        <f>IF(J418=1,MAX(0,MIN('1. Offset Engine'!$F$7-F418,D418)),0)</f>
      </c>
      <c r="H418" s="65">
        <f>IF(J418=1,MAX(0,D418-G418),0)</f>
      </c>
      <c r="I418" s="65">
        <f>IF(J418=1,E418+'1. Offset Engine'!B24,E418)</f>
      </c>
      <c r="J418" s="66">
        <f>IF(AND(B418&lt;='1. Offset Engine'!C29*12,D418&gt;0.5,D418&gt;E418),1,0)</f>
      </c>
    </row>
    <row r="419" spans="2:10" x14ac:dyDescent="0.25">
      <c r="B419" s="67">
        <f>B418+1</f>
      </c>
      <c r="C419" s="68">
        <f>EDATE($C$7,B419)</f>
      </c>
      <c r="D419" s="69">
        <f>H418</f>
      </c>
      <c r="E419" s="69">
        <f>I418</f>
      </c>
      <c r="F419" s="69">
        <f>IF(J419=1,MAX(0,D419-E419)*'1. Offset Engine'!C28/100/12,0)</f>
      </c>
      <c r="G419" s="69">
        <f>IF(J419=1,MAX(0,MIN('1. Offset Engine'!$F$7-F419,D419)),0)</f>
      </c>
      <c r="H419" s="69">
        <f>IF(J419=1,MAX(0,D419-G419),0)</f>
      </c>
      <c r="I419" s="69">
        <f>IF(J419=1,E419+'1. Offset Engine'!B24,E419)</f>
      </c>
      <c r="J419" s="70">
        <f>IF(AND(B419&lt;='1. Offset Engine'!C29*12,D419&gt;0.5,D419&gt;E419),1,0)</f>
      </c>
    </row>
    <row r="420" spans="2:10" x14ac:dyDescent="0.25">
      <c r="B420" s="63">
        <f>B419+1</f>
      </c>
      <c r="C420" s="64">
        <f>EDATE($C$7,B420)</f>
      </c>
      <c r="D420" s="65">
        <f>H419</f>
      </c>
      <c r="E420" s="65">
        <f>I419</f>
      </c>
      <c r="F420" s="65">
        <f>IF(J420=1,MAX(0,D420-E420)*'1. Offset Engine'!C28/100/12,0)</f>
      </c>
      <c r="G420" s="65">
        <f>IF(J420=1,MAX(0,MIN('1. Offset Engine'!$F$7-F420,D420)),0)</f>
      </c>
      <c r="H420" s="65">
        <f>IF(J420=1,MAX(0,D420-G420),0)</f>
      </c>
      <c r="I420" s="65">
        <f>IF(J420=1,E420+'1. Offset Engine'!B24,E420)</f>
      </c>
      <c r="J420" s="66">
        <f>IF(AND(B420&lt;='1. Offset Engine'!C29*12,D420&gt;0.5,D420&gt;E420),1,0)</f>
      </c>
    </row>
    <row r="421" spans="2:10" x14ac:dyDescent="0.25">
      <c r="B421" s="67">
        <f>B420+1</f>
      </c>
      <c r="C421" s="68">
        <f>EDATE($C$7,B421)</f>
      </c>
      <c r="D421" s="69">
        <f>H420</f>
      </c>
      <c r="E421" s="69">
        <f>I420</f>
      </c>
      <c r="F421" s="69">
        <f>IF(J421=1,MAX(0,D421-E421)*'1. Offset Engine'!C28/100/12,0)</f>
      </c>
      <c r="G421" s="69">
        <f>IF(J421=1,MAX(0,MIN('1. Offset Engine'!$F$7-F421,D421)),0)</f>
      </c>
      <c r="H421" s="69">
        <f>IF(J421=1,MAX(0,D421-G421),0)</f>
      </c>
      <c r="I421" s="69">
        <f>IF(J421=1,E421+'1. Offset Engine'!B24,E421)</f>
      </c>
      <c r="J421" s="70">
        <f>IF(AND(B421&lt;='1. Offset Engine'!C29*12,D421&gt;0.5,D421&gt;E421),1,0)</f>
      </c>
    </row>
    <row r="422" spans="2:10" x14ac:dyDescent="0.25">
      <c r="B422" s="63">
        <f>B421+1</f>
      </c>
      <c r="C422" s="64">
        <f>EDATE($C$7,B422)</f>
      </c>
      <c r="D422" s="65">
        <f>H421</f>
      </c>
      <c r="E422" s="65">
        <f>I421</f>
      </c>
      <c r="F422" s="65">
        <f>IF(J422=1,MAX(0,D422-E422)*'1. Offset Engine'!C28/100/12,0)</f>
      </c>
      <c r="G422" s="65">
        <f>IF(J422=1,MAX(0,MIN('1. Offset Engine'!$F$7-F422,D422)),0)</f>
      </c>
      <c r="H422" s="65">
        <f>IF(J422=1,MAX(0,D422-G422),0)</f>
      </c>
      <c r="I422" s="65">
        <f>IF(J422=1,E422+'1. Offset Engine'!B24,E422)</f>
      </c>
      <c r="J422" s="66">
        <f>IF(AND(B422&lt;='1. Offset Engine'!C29*12,D422&gt;0.5,D422&gt;E422),1,0)</f>
      </c>
    </row>
    <row r="423" spans="2:10" x14ac:dyDescent="0.25">
      <c r="B423" s="67">
        <f>B422+1</f>
      </c>
      <c r="C423" s="68">
        <f>EDATE($C$7,B423)</f>
      </c>
      <c r="D423" s="69">
        <f>H422</f>
      </c>
      <c r="E423" s="69">
        <f>I422</f>
      </c>
      <c r="F423" s="69">
        <f>IF(J423=1,MAX(0,D423-E423)*'1. Offset Engine'!C28/100/12,0)</f>
      </c>
      <c r="G423" s="69">
        <f>IF(J423=1,MAX(0,MIN('1. Offset Engine'!$F$7-F423,D423)),0)</f>
      </c>
      <c r="H423" s="69">
        <f>IF(J423=1,MAX(0,D423-G423),0)</f>
      </c>
      <c r="I423" s="69">
        <f>IF(J423=1,E423+'1. Offset Engine'!B24,E423)</f>
      </c>
      <c r="J423" s="70">
        <f>IF(AND(B423&lt;='1. Offset Engine'!C29*12,D423&gt;0.5,D423&gt;E423),1,0)</f>
      </c>
    </row>
    <row r="424" spans="2:10" x14ac:dyDescent="0.25">
      <c r="B424" s="63">
        <f>B423+1</f>
      </c>
      <c r="C424" s="64">
        <f>EDATE($C$7,B424)</f>
      </c>
      <c r="D424" s="65">
        <f>H423</f>
      </c>
      <c r="E424" s="65">
        <f>I423</f>
      </c>
      <c r="F424" s="65">
        <f>IF(J424=1,MAX(0,D424-E424)*'1. Offset Engine'!C28/100/12,0)</f>
      </c>
      <c r="G424" s="65">
        <f>IF(J424=1,MAX(0,MIN('1. Offset Engine'!$F$7-F424,D424)),0)</f>
      </c>
      <c r="H424" s="65">
        <f>IF(J424=1,MAX(0,D424-G424),0)</f>
      </c>
      <c r="I424" s="65">
        <f>IF(J424=1,E424+'1. Offset Engine'!B24,E424)</f>
      </c>
      <c r="J424" s="66">
        <f>IF(AND(B424&lt;='1. Offset Engine'!C29*12,D424&gt;0.5,D424&gt;E424),1,0)</f>
      </c>
    </row>
    <row r="425" spans="2:10" x14ac:dyDescent="0.25">
      <c r="B425" s="67">
        <f>B424+1</f>
      </c>
      <c r="C425" s="68">
        <f>EDATE($C$7,B425)</f>
      </c>
      <c r="D425" s="69">
        <f>H424</f>
      </c>
      <c r="E425" s="69">
        <f>I424</f>
      </c>
      <c r="F425" s="69">
        <f>IF(J425=1,MAX(0,D425-E425)*'1. Offset Engine'!C28/100/12,0)</f>
      </c>
      <c r="G425" s="69">
        <f>IF(J425=1,MAX(0,MIN('1. Offset Engine'!$F$7-F425,D425)),0)</f>
      </c>
      <c r="H425" s="69">
        <f>IF(J425=1,MAX(0,D425-G425),0)</f>
      </c>
      <c r="I425" s="69">
        <f>IF(J425=1,E425+'1. Offset Engine'!B24,E425)</f>
      </c>
      <c r="J425" s="70">
        <f>IF(AND(B425&lt;='1. Offset Engine'!C29*12,D425&gt;0.5,D425&gt;E425),1,0)</f>
      </c>
    </row>
    <row r="426" spans="2:10" x14ac:dyDescent="0.25">
      <c r="B426" s="63">
        <f>B425+1</f>
      </c>
      <c r="C426" s="64">
        <f>EDATE($C$7,B426)</f>
      </c>
      <c r="D426" s="65">
        <f>H425</f>
      </c>
      <c r="E426" s="65">
        <f>I425</f>
      </c>
      <c r="F426" s="65">
        <f>IF(J426=1,MAX(0,D426-E426)*'1. Offset Engine'!C28/100/12,0)</f>
      </c>
      <c r="G426" s="65">
        <f>IF(J426=1,MAX(0,MIN('1. Offset Engine'!$F$7-F426,D426)),0)</f>
      </c>
      <c r="H426" s="65">
        <f>IF(J426=1,MAX(0,D426-G426),0)</f>
      </c>
      <c r="I426" s="65">
        <f>IF(J426=1,E426+'1. Offset Engine'!B24,E426)</f>
      </c>
      <c r="J426" s="66">
        <f>IF(AND(B426&lt;='1. Offset Engine'!C29*12,D426&gt;0.5,D426&gt;E426),1,0)</f>
      </c>
    </row>
    <row r="427" spans="2:10" x14ac:dyDescent="0.25">
      <c r="B427" s="67">
        <f>B426+1</f>
      </c>
      <c r="C427" s="68">
        <f>EDATE($C$7,B427)</f>
      </c>
      <c r="D427" s="69">
        <f>H426</f>
      </c>
      <c r="E427" s="69">
        <f>I426</f>
      </c>
      <c r="F427" s="69">
        <f>IF(J427=1,MAX(0,D427-E427)*'1. Offset Engine'!C28/100/12,0)</f>
      </c>
      <c r="G427" s="69">
        <f>IF(J427=1,MAX(0,MIN('1. Offset Engine'!$F$7-F427,D427)),0)</f>
      </c>
      <c r="H427" s="69">
        <f>IF(J427=1,MAX(0,D427-G427),0)</f>
      </c>
      <c r="I427" s="69">
        <f>IF(J427=1,E427+'1. Offset Engine'!B24,E427)</f>
      </c>
      <c r="J427" s="70">
        <f>IF(AND(B427&lt;='1. Offset Engine'!C29*12,D427&gt;0.5,D427&gt;E427),1,0)</f>
      </c>
    </row>
    <row r="428" spans="2:10" x14ac:dyDescent="0.25">
      <c r="B428" s="63">
        <f>B427+1</f>
      </c>
      <c r="C428" s="64">
        <f>EDATE($C$7,B428)</f>
      </c>
      <c r="D428" s="65">
        <f>H427</f>
      </c>
      <c r="E428" s="65">
        <f>I427</f>
      </c>
      <c r="F428" s="65">
        <f>IF(J428=1,MAX(0,D428-E428)*'1. Offset Engine'!C28/100/12,0)</f>
      </c>
      <c r="G428" s="65">
        <f>IF(J428=1,MAX(0,MIN('1. Offset Engine'!$F$7-F428,D428)),0)</f>
      </c>
      <c r="H428" s="65">
        <f>IF(J428=1,MAX(0,D428-G428),0)</f>
      </c>
      <c r="I428" s="65">
        <f>IF(J428=1,E428+'1. Offset Engine'!B24,E428)</f>
      </c>
      <c r="J428" s="66">
        <f>IF(AND(B428&lt;='1. Offset Engine'!C29*12,D428&gt;0.5,D428&gt;E428),1,0)</f>
      </c>
    </row>
    <row r="429" spans="2:10" x14ac:dyDescent="0.25">
      <c r="B429" s="67">
        <f>B428+1</f>
      </c>
      <c r="C429" s="68">
        <f>EDATE($C$7,B429)</f>
      </c>
      <c r="D429" s="69">
        <f>H428</f>
      </c>
      <c r="E429" s="69">
        <f>I428</f>
      </c>
      <c r="F429" s="69">
        <f>IF(J429=1,MAX(0,D429-E429)*'1. Offset Engine'!C28/100/12,0)</f>
      </c>
      <c r="G429" s="69">
        <f>IF(J429=1,MAX(0,MIN('1. Offset Engine'!$F$7-F429,D429)),0)</f>
      </c>
      <c r="H429" s="69">
        <f>IF(J429=1,MAX(0,D429-G429),0)</f>
      </c>
      <c r="I429" s="69">
        <f>IF(J429=1,E429+'1. Offset Engine'!B24,E429)</f>
      </c>
      <c r="J429" s="70">
        <f>IF(AND(B429&lt;='1. Offset Engine'!C29*12,D429&gt;0.5,D429&gt;E429),1,0)</f>
      </c>
    </row>
    <row r="430" spans="2:10" x14ac:dyDescent="0.25">
      <c r="B430" s="63">
        <f>B429+1</f>
      </c>
      <c r="C430" s="64">
        <f>EDATE($C$7,B430)</f>
      </c>
      <c r="D430" s="65">
        <f>H429</f>
      </c>
      <c r="E430" s="65">
        <f>I429</f>
      </c>
      <c r="F430" s="65">
        <f>IF(J430=1,MAX(0,D430-E430)*'1. Offset Engine'!C28/100/12,0)</f>
      </c>
      <c r="G430" s="65">
        <f>IF(J430=1,MAX(0,MIN('1. Offset Engine'!$F$7-F430,D430)),0)</f>
      </c>
      <c r="H430" s="65">
        <f>IF(J430=1,MAX(0,D430-G430),0)</f>
      </c>
      <c r="I430" s="65">
        <f>IF(J430=1,E430+'1. Offset Engine'!B24,E430)</f>
      </c>
      <c r="J430" s="66">
        <f>IF(AND(B430&lt;='1. Offset Engine'!C29*12,D430&gt;0.5,D430&gt;E430),1,0)</f>
      </c>
    </row>
    <row r="431" spans="2:10" x14ac:dyDescent="0.25">
      <c r="B431" s="67">
        <f>B430+1</f>
      </c>
      <c r="C431" s="68">
        <f>EDATE($C$7,B431)</f>
      </c>
      <c r="D431" s="69">
        <f>H430</f>
      </c>
      <c r="E431" s="69">
        <f>I430</f>
      </c>
      <c r="F431" s="69">
        <f>IF(J431=1,MAX(0,D431-E431)*'1. Offset Engine'!C28/100/12,0)</f>
      </c>
      <c r="G431" s="69">
        <f>IF(J431=1,MAX(0,MIN('1. Offset Engine'!$F$7-F431,D431)),0)</f>
      </c>
      <c r="H431" s="69">
        <f>IF(J431=1,MAX(0,D431-G431),0)</f>
      </c>
      <c r="I431" s="69">
        <f>IF(J431=1,E431+'1. Offset Engine'!B24,E431)</f>
      </c>
      <c r="J431" s="70">
        <f>IF(AND(B431&lt;='1. Offset Engine'!C29*12,D431&gt;0.5,D431&gt;E431),1,0)</f>
      </c>
    </row>
    <row r="432" spans="2:10" x14ac:dyDescent="0.25">
      <c r="B432" s="63">
        <f>B431+1</f>
      </c>
      <c r="C432" s="64">
        <f>EDATE($C$7,B432)</f>
      </c>
      <c r="D432" s="65">
        <f>H431</f>
      </c>
      <c r="E432" s="65">
        <f>I431</f>
      </c>
      <c r="F432" s="65">
        <f>IF(J432=1,MAX(0,D432-E432)*'1. Offset Engine'!C28/100/12,0)</f>
      </c>
      <c r="G432" s="65">
        <f>IF(J432=1,MAX(0,MIN('1. Offset Engine'!$F$7-F432,D432)),0)</f>
      </c>
      <c r="H432" s="65">
        <f>IF(J432=1,MAX(0,D432-G432),0)</f>
      </c>
      <c r="I432" s="65">
        <f>IF(J432=1,E432+'1. Offset Engine'!B24,E432)</f>
      </c>
      <c r="J432" s="66">
        <f>IF(AND(B432&lt;='1. Offset Engine'!C29*12,D432&gt;0.5,D432&gt;E432),1,0)</f>
      </c>
    </row>
    <row r="433" spans="2:10" x14ac:dyDescent="0.25">
      <c r="B433" s="67">
        <f>B432+1</f>
      </c>
      <c r="C433" s="68">
        <f>EDATE($C$7,B433)</f>
      </c>
      <c r="D433" s="69">
        <f>H432</f>
      </c>
      <c r="E433" s="69">
        <f>I432</f>
      </c>
      <c r="F433" s="69">
        <f>IF(J433=1,MAX(0,D433-E433)*'1. Offset Engine'!C28/100/12,0)</f>
      </c>
      <c r="G433" s="69">
        <f>IF(J433=1,MAX(0,MIN('1. Offset Engine'!$F$7-F433,D433)),0)</f>
      </c>
      <c r="H433" s="69">
        <f>IF(J433=1,MAX(0,D433-G433),0)</f>
      </c>
      <c r="I433" s="69">
        <f>IF(J433=1,E433+'1. Offset Engine'!B24,E433)</f>
      </c>
      <c r="J433" s="70">
        <f>IF(AND(B433&lt;='1. Offset Engine'!C29*12,D433&gt;0.5,D433&gt;E433),1,0)</f>
      </c>
    </row>
    <row r="434" spans="2:10" x14ac:dyDescent="0.25">
      <c r="B434" s="63">
        <f>B433+1</f>
      </c>
      <c r="C434" s="64">
        <f>EDATE($C$7,B434)</f>
      </c>
      <c r="D434" s="65">
        <f>H433</f>
      </c>
      <c r="E434" s="65">
        <f>I433</f>
      </c>
      <c r="F434" s="65">
        <f>IF(J434=1,MAX(0,D434-E434)*'1. Offset Engine'!C28/100/12,0)</f>
      </c>
      <c r="G434" s="65">
        <f>IF(J434=1,MAX(0,MIN('1. Offset Engine'!$F$7-F434,D434)),0)</f>
      </c>
      <c r="H434" s="65">
        <f>IF(J434=1,MAX(0,D434-G434),0)</f>
      </c>
      <c r="I434" s="65">
        <f>IF(J434=1,E434+'1. Offset Engine'!B24,E434)</f>
      </c>
      <c r="J434" s="66">
        <f>IF(AND(B434&lt;='1. Offset Engine'!C29*12,D434&gt;0.5,D434&gt;E434),1,0)</f>
      </c>
    </row>
    <row r="435" spans="2:10" x14ac:dyDescent="0.25">
      <c r="B435" s="67">
        <f>B434+1</f>
      </c>
      <c r="C435" s="68">
        <f>EDATE($C$7,B435)</f>
      </c>
      <c r="D435" s="69">
        <f>H434</f>
      </c>
      <c r="E435" s="69">
        <f>I434</f>
      </c>
      <c r="F435" s="69">
        <f>IF(J435=1,MAX(0,D435-E435)*'1. Offset Engine'!C28/100/12,0)</f>
      </c>
      <c r="G435" s="69">
        <f>IF(J435=1,MAX(0,MIN('1. Offset Engine'!$F$7-F435,D435)),0)</f>
      </c>
      <c r="H435" s="69">
        <f>IF(J435=1,MAX(0,D435-G435),0)</f>
      </c>
      <c r="I435" s="69">
        <f>IF(J435=1,E435+'1. Offset Engine'!B24,E435)</f>
      </c>
      <c r="J435" s="70">
        <f>IF(AND(B435&lt;='1. Offset Engine'!C29*12,D435&gt;0.5,D435&gt;E435),1,0)</f>
      </c>
    </row>
    <row r="436" spans="2:10" x14ac:dyDescent="0.25">
      <c r="B436" s="63">
        <f>B435+1</f>
      </c>
      <c r="C436" s="64">
        <f>EDATE($C$7,B436)</f>
      </c>
      <c r="D436" s="65">
        <f>H435</f>
      </c>
      <c r="E436" s="65">
        <f>I435</f>
      </c>
      <c r="F436" s="65">
        <f>IF(J436=1,MAX(0,D436-E436)*'1. Offset Engine'!C28/100/12,0)</f>
      </c>
      <c r="G436" s="65">
        <f>IF(J436=1,MAX(0,MIN('1. Offset Engine'!$F$7-F436,D436)),0)</f>
      </c>
      <c r="H436" s="65">
        <f>IF(J436=1,MAX(0,D436-G436),0)</f>
      </c>
      <c r="I436" s="65">
        <f>IF(J436=1,E436+'1. Offset Engine'!B24,E436)</f>
      </c>
      <c r="J436" s="66">
        <f>IF(AND(B436&lt;='1. Offset Engine'!C29*12,D436&gt;0.5,D436&gt;E436),1,0)</f>
      </c>
    </row>
    <row r="437" spans="2:10" x14ac:dyDescent="0.25">
      <c r="B437" s="67">
        <f>B436+1</f>
      </c>
      <c r="C437" s="68">
        <f>EDATE($C$7,B437)</f>
      </c>
      <c r="D437" s="69">
        <f>H436</f>
      </c>
      <c r="E437" s="69">
        <f>I436</f>
      </c>
      <c r="F437" s="69">
        <f>IF(J437=1,MAX(0,D437-E437)*'1. Offset Engine'!C28/100/12,0)</f>
      </c>
      <c r="G437" s="69">
        <f>IF(J437=1,MAX(0,MIN('1. Offset Engine'!$F$7-F437,D437)),0)</f>
      </c>
      <c r="H437" s="69">
        <f>IF(J437=1,MAX(0,D437-G437),0)</f>
      </c>
      <c r="I437" s="69">
        <f>IF(J437=1,E437+'1. Offset Engine'!B24,E437)</f>
      </c>
      <c r="J437" s="70">
        <f>IF(AND(B437&lt;='1. Offset Engine'!C29*12,D437&gt;0.5,D437&gt;E437),1,0)</f>
      </c>
    </row>
    <row r="438" spans="2:10" x14ac:dyDescent="0.25">
      <c r="B438" s="63">
        <f>B437+1</f>
      </c>
      <c r="C438" s="64">
        <f>EDATE($C$7,B438)</f>
      </c>
      <c r="D438" s="65">
        <f>H437</f>
      </c>
      <c r="E438" s="65">
        <f>I437</f>
      </c>
      <c r="F438" s="65">
        <f>IF(J438=1,MAX(0,D438-E438)*'1. Offset Engine'!C28/100/12,0)</f>
      </c>
      <c r="G438" s="65">
        <f>IF(J438=1,MAX(0,MIN('1. Offset Engine'!$F$7-F438,D438)),0)</f>
      </c>
      <c r="H438" s="65">
        <f>IF(J438=1,MAX(0,D438-G438),0)</f>
      </c>
      <c r="I438" s="65">
        <f>IF(J438=1,E438+'1. Offset Engine'!B24,E438)</f>
      </c>
      <c r="J438" s="66">
        <f>IF(AND(B438&lt;='1. Offset Engine'!C29*12,D438&gt;0.5,D438&gt;E438),1,0)</f>
      </c>
    </row>
    <row r="439" spans="2:10" x14ac:dyDescent="0.25">
      <c r="B439" s="67">
        <f>B438+1</f>
      </c>
      <c r="C439" s="68">
        <f>EDATE($C$7,B439)</f>
      </c>
      <c r="D439" s="69">
        <f>H438</f>
      </c>
      <c r="E439" s="69">
        <f>I438</f>
      </c>
      <c r="F439" s="69">
        <f>IF(J439=1,MAX(0,D439-E439)*'1. Offset Engine'!C28/100/12,0)</f>
      </c>
      <c r="G439" s="69">
        <f>IF(J439=1,MAX(0,MIN('1. Offset Engine'!$F$7-F439,D439)),0)</f>
      </c>
      <c r="H439" s="69">
        <f>IF(J439=1,MAX(0,D439-G439),0)</f>
      </c>
      <c r="I439" s="69">
        <f>IF(J439=1,E439+'1. Offset Engine'!B24,E439)</f>
      </c>
      <c r="J439" s="70">
        <f>IF(AND(B439&lt;='1. Offset Engine'!C29*12,D439&gt;0.5,D439&gt;E439),1,0)</f>
      </c>
    </row>
    <row r="440" spans="2:10" x14ac:dyDescent="0.25">
      <c r="B440" s="63">
        <f>B439+1</f>
      </c>
      <c r="C440" s="64">
        <f>EDATE($C$7,B440)</f>
      </c>
      <c r="D440" s="65">
        <f>H439</f>
      </c>
      <c r="E440" s="65">
        <f>I439</f>
      </c>
      <c r="F440" s="65">
        <f>IF(J440=1,MAX(0,D440-E440)*'1. Offset Engine'!C28/100/12,0)</f>
      </c>
      <c r="G440" s="65">
        <f>IF(J440=1,MAX(0,MIN('1. Offset Engine'!$F$7-F440,D440)),0)</f>
      </c>
      <c r="H440" s="65">
        <f>IF(J440=1,MAX(0,D440-G440),0)</f>
      </c>
      <c r="I440" s="65">
        <f>IF(J440=1,E440+'1. Offset Engine'!B24,E440)</f>
      </c>
      <c r="J440" s="66">
        <f>IF(AND(B440&lt;='1. Offset Engine'!C29*12,D440&gt;0.5,D440&gt;E440),1,0)</f>
      </c>
    </row>
    <row r="441" spans="2:10" x14ac:dyDescent="0.25">
      <c r="B441" s="67">
        <f>B440+1</f>
      </c>
      <c r="C441" s="68">
        <f>EDATE($C$7,B441)</f>
      </c>
      <c r="D441" s="69">
        <f>H440</f>
      </c>
      <c r="E441" s="69">
        <f>I440</f>
      </c>
      <c r="F441" s="69">
        <f>IF(J441=1,MAX(0,D441-E441)*'1. Offset Engine'!C28/100/12,0)</f>
      </c>
      <c r="G441" s="69">
        <f>IF(J441=1,MAX(0,MIN('1. Offset Engine'!$F$7-F441,D441)),0)</f>
      </c>
      <c r="H441" s="69">
        <f>IF(J441=1,MAX(0,D441-G441),0)</f>
      </c>
      <c r="I441" s="69">
        <f>IF(J441=1,E441+'1. Offset Engine'!B24,E441)</f>
      </c>
      <c r="J441" s="70">
        <f>IF(AND(B441&lt;='1. Offset Engine'!C29*12,D441&gt;0.5,D441&gt;E441),1,0)</f>
      </c>
    </row>
    <row r="442" spans="2:10" x14ac:dyDescent="0.25">
      <c r="B442" s="63">
        <f>B441+1</f>
      </c>
      <c r="C442" s="64">
        <f>EDATE($C$7,B442)</f>
      </c>
      <c r="D442" s="65">
        <f>H441</f>
      </c>
      <c r="E442" s="65">
        <f>I441</f>
      </c>
      <c r="F442" s="65">
        <f>IF(J442=1,MAX(0,D442-E442)*'1. Offset Engine'!C28/100/12,0)</f>
      </c>
      <c r="G442" s="65">
        <f>IF(J442=1,MAX(0,MIN('1. Offset Engine'!$F$7-F442,D442)),0)</f>
      </c>
      <c r="H442" s="65">
        <f>IF(J442=1,MAX(0,D442-G442),0)</f>
      </c>
      <c r="I442" s="65">
        <f>IF(J442=1,E442+'1. Offset Engine'!B24,E442)</f>
      </c>
      <c r="J442" s="66">
        <f>IF(AND(B442&lt;='1. Offset Engine'!C29*12,D442&gt;0.5,D442&gt;E442),1,0)</f>
      </c>
    </row>
    <row r="443" spans="2:10" x14ac:dyDescent="0.25">
      <c r="B443" s="67">
        <f>B442+1</f>
      </c>
      <c r="C443" s="68">
        <f>EDATE($C$7,B443)</f>
      </c>
      <c r="D443" s="69">
        <f>H442</f>
      </c>
      <c r="E443" s="69">
        <f>I442</f>
      </c>
      <c r="F443" s="69">
        <f>IF(J443=1,MAX(0,D443-E443)*'1. Offset Engine'!C28/100/12,0)</f>
      </c>
      <c r="G443" s="69">
        <f>IF(J443=1,MAX(0,MIN('1. Offset Engine'!$F$7-F443,D443)),0)</f>
      </c>
      <c r="H443" s="69">
        <f>IF(J443=1,MAX(0,D443-G443),0)</f>
      </c>
      <c r="I443" s="69">
        <f>IF(J443=1,E443+'1. Offset Engine'!B24,E443)</f>
      </c>
      <c r="J443" s="70">
        <f>IF(AND(B443&lt;='1. Offset Engine'!C29*12,D443&gt;0.5,D443&gt;E443),1,0)</f>
      </c>
    </row>
    <row r="444" spans="2:10" x14ac:dyDescent="0.25">
      <c r="B444" s="63">
        <f>B443+1</f>
      </c>
      <c r="C444" s="64">
        <f>EDATE($C$7,B444)</f>
      </c>
      <c r="D444" s="65">
        <f>H443</f>
      </c>
      <c r="E444" s="65">
        <f>I443</f>
      </c>
      <c r="F444" s="65">
        <f>IF(J444=1,MAX(0,D444-E444)*'1. Offset Engine'!C28/100/12,0)</f>
      </c>
      <c r="G444" s="65">
        <f>IF(J444=1,MAX(0,MIN('1. Offset Engine'!$F$7-F444,D444)),0)</f>
      </c>
      <c r="H444" s="65">
        <f>IF(J444=1,MAX(0,D444-G444),0)</f>
      </c>
      <c r="I444" s="65">
        <f>IF(J444=1,E444+'1. Offset Engine'!B24,E444)</f>
      </c>
      <c r="J444" s="66">
        <f>IF(AND(B444&lt;='1. Offset Engine'!C29*12,D444&gt;0.5,D444&gt;E444),1,0)</f>
      </c>
    </row>
    <row r="445" spans="2:10" x14ac:dyDescent="0.25">
      <c r="B445" s="67">
        <f>B444+1</f>
      </c>
      <c r="C445" s="68">
        <f>EDATE($C$7,B445)</f>
      </c>
      <c r="D445" s="69">
        <f>H444</f>
      </c>
      <c r="E445" s="69">
        <f>I444</f>
      </c>
      <c r="F445" s="69">
        <f>IF(J445=1,MAX(0,D445-E445)*'1. Offset Engine'!C28/100/12,0)</f>
      </c>
      <c r="G445" s="69">
        <f>IF(J445=1,MAX(0,MIN('1. Offset Engine'!$F$7-F445,D445)),0)</f>
      </c>
      <c r="H445" s="69">
        <f>IF(J445=1,MAX(0,D445-G445),0)</f>
      </c>
      <c r="I445" s="69">
        <f>IF(J445=1,E445+'1. Offset Engine'!B24,E445)</f>
      </c>
      <c r="J445" s="70">
        <f>IF(AND(B445&lt;='1. Offset Engine'!C29*12,D445&gt;0.5,D445&gt;E445),1,0)</f>
      </c>
    </row>
    <row r="446" spans="2:10" x14ac:dyDescent="0.25">
      <c r="B446" s="63">
        <f>B445+1</f>
      </c>
      <c r="C446" s="64">
        <f>EDATE($C$7,B446)</f>
      </c>
      <c r="D446" s="65">
        <f>H445</f>
      </c>
      <c r="E446" s="65">
        <f>I445</f>
      </c>
      <c r="F446" s="65">
        <f>IF(J446=1,MAX(0,D446-E446)*'1. Offset Engine'!C28/100/12,0)</f>
      </c>
      <c r="G446" s="65">
        <f>IF(J446=1,MAX(0,MIN('1. Offset Engine'!$F$7-F446,D446)),0)</f>
      </c>
      <c r="H446" s="65">
        <f>IF(J446=1,MAX(0,D446-G446),0)</f>
      </c>
      <c r="I446" s="65">
        <f>IF(J446=1,E446+'1. Offset Engine'!B24,E446)</f>
      </c>
      <c r="J446" s="66">
        <f>IF(AND(B446&lt;='1. Offset Engine'!C29*12,D446&gt;0.5,D446&gt;E446),1,0)</f>
      </c>
    </row>
    <row r="447" spans="2:10" x14ac:dyDescent="0.25">
      <c r="B447" s="67">
        <f>B446+1</f>
      </c>
      <c r="C447" s="68">
        <f>EDATE($C$7,B447)</f>
      </c>
      <c r="D447" s="69">
        <f>H446</f>
      </c>
      <c r="E447" s="69">
        <f>I446</f>
      </c>
      <c r="F447" s="69">
        <f>IF(J447=1,MAX(0,D447-E447)*'1. Offset Engine'!C28/100/12,0)</f>
      </c>
      <c r="G447" s="69">
        <f>IF(J447=1,MAX(0,MIN('1. Offset Engine'!$F$7-F447,D447)),0)</f>
      </c>
      <c r="H447" s="69">
        <f>IF(J447=1,MAX(0,D447-G447),0)</f>
      </c>
      <c r="I447" s="69">
        <f>IF(J447=1,E447+'1. Offset Engine'!B24,E447)</f>
      </c>
      <c r="J447" s="70">
        <f>IF(AND(B447&lt;='1. Offset Engine'!C29*12,D447&gt;0.5,D447&gt;E447),1,0)</f>
      </c>
    </row>
    <row r="448" spans="2:10" x14ac:dyDescent="0.25">
      <c r="B448" s="63">
        <f>B447+1</f>
      </c>
      <c r="C448" s="64">
        <f>EDATE($C$7,B448)</f>
      </c>
      <c r="D448" s="65">
        <f>H447</f>
      </c>
      <c r="E448" s="65">
        <f>I447</f>
      </c>
      <c r="F448" s="65">
        <f>IF(J448=1,MAX(0,D448-E448)*'1. Offset Engine'!C28/100/12,0)</f>
      </c>
      <c r="G448" s="65">
        <f>IF(J448=1,MAX(0,MIN('1. Offset Engine'!$F$7-F448,D448)),0)</f>
      </c>
      <c r="H448" s="65">
        <f>IF(J448=1,MAX(0,D448-G448),0)</f>
      </c>
      <c r="I448" s="65">
        <f>IF(J448=1,E448+'1. Offset Engine'!B24,E448)</f>
      </c>
      <c r="J448" s="66">
        <f>IF(AND(B448&lt;='1. Offset Engine'!C29*12,D448&gt;0.5,D448&gt;E448),1,0)</f>
      </c>
    </row>
    <row r="449" spans="2:10" x14ac:dyDescent="0.25">
      <c r="B449" s="67">
        <f>B448+1</f>
      </c>
      <c r="C449" s="68">
        <f>EDATE($C$7,B449)</f>
      </c>
      <c r="D449" s="69">
        <f>H448</f>
      </c>
      <c r="E449" s="69">
        <f>I448</f>
      </c>
      <c r="F449" s="69">
        <f>IF(J449=1,MAX(0,D449-E449)*'1. Offset Engine'!C28/100/12,0)</f>
      </c>
      <c r="G449" s="69">
        <f>IF(J449=1,MAX(0,MIN('1. Offset Engine'!$F$7-F449,D449)),0)</f>
      </c>
      <c r="H449" s="69">
        <f>IF(J449=1,MAX(0,D449-G449),0)</f>
      </c>
      <c r="I449" s="69">
        <f>IF(J449=1,E449+'1. Offset Engine'!B24,E449)</f>
      </c>
      <c r="J449" s="70">
        <f>IF(AND(B449&lt;='1. Offset Engine'!C29*12,D449&gt;0.5,D449&gt;E449),1,0)</f>
      </c>
    </row>
    <row r="450" spans="2:10" x14ac:dyDescent="0.25">
      <c r="B450" s="63">
        <f>B449+1</f>
      </c>
      <c r="C450" s="64">
        <f>EDATE($C$7,B450)</f>
      </c>
      <c r="D450" s="65">
        <f>H449</f>
      </c>
      <c r="E450" s="65">
        <f>I449</f>
      </c>
      <c r="F450" s="65">
        <f>IF(J450=1,MAX(0,D450-E450)*'1. Offset Engine'!C28/100/12,0)</f>
      </c>
      <c r="G450" s="65">
        <f>IF(J450=1,MAX(0,MIN('1. Offset Engine'!$F$7-F450,D450)),0)</f>
      </c>
      <c r="H450" s="65">
        <f>IF(J450=1,MAX(0,D450-G450),0)</f>
      </c>
      <c r="I450" s="65">
        <f>IF(J450=1,E450+'1. Offset Engine'!B24,E450)</f>
      </c>
      <c r="J450" s="66">
        <f>IF(AND(B450&lt;='1. Offset Engine'!C29*12,D450&gt;0.5,D450&gt;E450),1,0)</f>
      </c>
    </row>
    <row r="451" spans="2:10" x14ac:dyDescent="0.25">
      <c r="B451" s="67">
        <f>B450+1</f>
      </c>
      <c r="C451" s="68">
        <f>EDATE($C$7,B451)</f>
      </c>
      <c r="D451" s="69">
        <f>H450</f>
      </c>
      <c r="E451" s="69">
        <f>I450</f>
      </c>
      <c r="F451" s="69">
        <f>IF(J451=1,MAX(0,D451-E451)*'1. Offset Engine'!C28/100/12,0)</f>
      </c>
      <c r="G451" s="69">
        <f>IF(J451=1,MAX(0,MIN('1. Offset Engine'!$F$7-F451,D451)),0)</f>
      </c>
      <c r="H451" s="69">
        <f>IF(J451=1,MAX(0,D451-G451),0)</f>
      </c>
      <c r="I451" s="69">
        <f>IF(J451=1,E451+'1. Offset Engine'!B24,E451)</f>
      </c>
      <c r="J451" s="70">
        <f>IF(AND(B451&lt;='1. Offset Engine'!C29*12,D451&gt;0.5,D451&gt;E451),1,0)</f>
      </c>
    </row>
    <row r="452" spans="2:10" x14ac:dyDescent="0.25">
      <c r="B452" s="63">
        <f>B451+1</f>
      </c>
      <c r="C452" s="64">
        <f>EDATE($C$7,B452)</f>
      </c>
      <c r="D452" s="65">
        <f>H451</f>
      </c>
      <c r="E452" s="65">
        <f>I451</f>
      </c>
      <c r="F452" s="65">
        <f>IF(J452=1,MAX(0,D452-E452)*'1. Offset Engine'!C28/100/12,0)</f>
      </c>
      <c r="G452" s="65">
        <f>IF(J452=1,MAX(0,MIN('1. Offset Engine'!$F$7-F452,D452)),0)</f>
      </c>
      <c r="H452" s="65">
        <f>IF(J452=1,MAX(0,D452-G452),0)</f>
      </c>
      <c r="I452" s="65">
        <f>IF(J452=1,E452+'1. Offset Engine'!B24,E452)</f>
      </c>
      <c r="J452" s="66">
        <f>IF(AND(B452&lt;='1. Offset Engine'!C29*12,D452&gt;0.5,D452&gt;E452),1,0)</f>
      </c>
    </row>
    <row r="453" spans="2:10" x14ac:dyDescent="0.25">
      <c r="B453" s="67">
        <f>B452+1</f>
      </c>
      <c r="C453" s="68">
        <f>EDATE($C$7,B453)</f>
      </c>
      <c r="D453" s="69">
        <f>H452</f>
      </c>
      <c r="E453" s="69">
        <f>I452</f>
      </c>
      <c r="F453" s="69">
        <f>IF(J453=1,MAX(0,D453-E453)*'1. Offset Engine'!C28/100/12,0)</f>
      </c>
      <c r="G453" s="69">
        <f>IF(J453=1,MAX(0,MIN('1. Offset Engine'!$F$7-F453,D453)),0)</f>
      </c>
      <c r="H453" s="69">
        <f>IF(J453=1,MAX(0,D453-G453),0)</f>
      </c>
      <c r="I453" s="69">
        <f>IF(J453=1,E453+'1. Offset Engine'!B24,E453)</f>
      </c>
      <c r="J453" s="70">
        <f>IF(AND(B453&lt;='1. Offset Engine'!C29*12,D453&gt;0.5,D453&gt;E453),1,0)</f>
      </c>
    </row>
    <row r="454" spans="2:10" x14ac:dyDescent="0.25">
      <c r="B454" s="63">
        <f>B453+1</f>
      </c>
      <c r="C454" s="64">
        <f>EDATE($C$7,B454)</f>
      </c>
      <c r="D454" s="65">
        <f>H453</f>
      </c>
      <c r="E454" s="65">
        <f>I453</f>
      </c>
      <c r="F454" s="65">
        <f>IF(J454=1,MAX(0,D454-E454)*'1. Offset Engine'!C28/100/12,0)</f>
      </c>
      <c r="G454" s="65">
        <f>IF(J454=1,MAX(0,MIN('1. Offset Engine'!$F$7-F454,D454)),0)</f>
      </c>
      <c r="H454" s="65">
        <f>IF(J454=1,MAX(0,D454-G454),0)</f>
      </c>
      <c r="I454" s="65">
        <f>IF(J454=1,E454+'1. Offset Engine'!B24,E454)</f>
      </c>
      <c r="J454" s="66">
        <f>IF(AND(B454&lt;='1. Offset Engine'!C29*12,D454&gt;0.5,D454&gt;E454),1,0)</f>
      </c>
    </row>
    <row r="455" spans="2:10" x14ac:dyDescent="0.25">
      <c r="B455" s="67">
        <f>B454+1</f>
      </c>
      <c r="C455" s="68">
        <f>EDATE($C$7,B455)</f>
      </c>
      <c r="D455" s="69">
        <f>H454</f>
      </c>
      <c r="E455" s="69">
        <f>I454</f>
      </c>
      <c r="F455" s="69">
        <f>IF(J455=1,MAX(0,D455-E455)*'1. Offset Engine'!C28/100/12,0)</f>
      </c>
      <c r="G455" s="69">
        <f>IF(J455=1,MAX(0,MIN('1. Offset Engine'!$F$7-F455,D455)),0)</f>
      </c>
      <c r="H455" s="69">
        <f>IF(J455=1,MAX(0,D455-G455),0)</f>
      </c>
      <c r="I455" s="69">
        <f>IF(J455=1,E455+'1. Offset Engine'!B24,E455)</f>
      </c>
      <c r="J455" s="70">
        <f>IF(AND(B455&lt;='1. Offset Engine'!C29*12,D455&gt;0.5,D455&gt;E455),1,0)</f>
      </c>
    </row>
    <row r="456" spans="2:10" x14ac:dyDescent="0.25">
      <c r="B456" s="63">
        <f>B455+1</f>
      </c>
      <c r="C456" s="64">
        <f>EDATE($C$7,B456)</f>
      </c>
      <c r="D456" s="65">
        <f>H455</f>
      </c>
      <c r="E456" s="65">
        <f>I455</f>
      </c>
      <c r="F456" s="65">
        <f>IF(J456=1,MAX(0,D456-E456)*'1. Offset Engine'!C28/100/12,0)</f>
      </c>
      <c r="G456" s="65">
        <f>IF(J456=1,MAX(0,MIN('1. Offset Engine'!$F$7-F456,D456)),0)</f>
      </c>
      <c r="H456" s="65">
        <f>IF(J456=1,MAX(0,D456-G456),0)</f>
      </c>
      <c r="I456" s="65">
        <f>IF(J456=1,E456+'1. Offset Engine'!B24,E456)</f>
      </c>
      <c r="J456" s="66">
        <f>IF(AND(B456&lt;='1. Offset Engine'!C29*12,D456&gt;0.5,D456&gt;E456),1,0)</f>
      </c>
    </row>
    <row r="457" spans="2:10" x14ac:dyDescent="0.25">
      <c r="B457" s="67">
        <f>B456+1</f>
      </c>
      <c r="C457" s="68">
        <f>EDATE($C$7,B457)</f>
      </c>
      <c r="D457" s="69">
        <f>H456</f>
      </c>
      <c r="E457" s="69">
        <f>I456</f>
      </c>
      <c r="F457" s="69">
        <f>IF(J457=1,MAX(0,D457-E457)*'1. Offset Engine'!C28/100/12,0)</f>
      </c>
      <c r="G457" s="69">
        <f>IF(J457=1,MAX(0,MIN('1. Offset Engine'!$F$7-F457,D457)),0)</f>
      </c>
      <c r="H457" s="69">
        <f>IF(J457=1,MAX(0,D457-G457),0)</f>
      </c>
      <c r="I457" s="69">
        <f>IF(J457=1,E457+'1. Offset Engine'!B24,E457)</f>
      </c>
      <c r="J457" s="70">
        <f>IF(AND(B457&lt;='1. Offset Engine'!C29*12,D457&gt;0.5,D457&gt;E457),1,0)</f>
      </c>
    </row>
    <row r="458" spans="2:10" x14ac:dyDescent="0.25">
      <c r="B458" s="63">
        <f>B457+1</f>
      </c>
      <c r="C458" s="64">
        <f>EDATE($C$7,B458)</f>
      </c>
      <c r="D458" s="65">
        <f>H457</f>
      </c>
      <c r="E458" s="65">
        <f>I457</f>
      </c>
      <c r="F458" s="65">
        <f>IF(J458=1,MAX(0,D458-E458)*'1. Offset Engine'!C28/100/12,0)</f>
      </c>
      <c r="G458" s="65">
        <f>IF(J458=1,MAX(0,MIN('1. Offset Engine'!$F$7-F458,D458)),0)</f>
      </c>
      <c r="H458" s="65">
        <f>IF(J458=1,MAX(0,D458-G458),0)</f>
      </c>
      <c r="I458" s="65">
        <f>IF(J458=1,E458+'1. Offset Engine'!B24,E458)</f>
      </c>
      <c r="J458" s="66">
        <f>IF(AND(B458&lt;='1. Offset Engine'!C29*12,D458&gt;0.5,D458&gt;E458),1,0)</f>
      </c>
    </row>
    <row r="459" spans="2:10" x14ac:dyDescent="0.25">
      <c r="B459" s="67">
        <f>B458+1</f>
      </c>
      <c r="C459" s="68">
        <f>EDATE($C$7,B459)</f>
      </c>
      <c r="D459" s="69">
        <f>H458</f>
      </c>
      <c r="E459" s="69">
        <f>I458</f>
      </c>
      <c r="F459" s="69">
        <f>IF(J459=1,MAX(0,D459-E459)*'1. Offset Engine'!C28/100/12,0)</f>
      </c>
      <c r="G459" s="69">
        <f>IF(J459=1,MAX(0,MIN('1. Offset Engine'!$F$7-F459,D459)),0)</f>
      </c>
      <c r="H459" s="69">
        <f>IF(J459=1,MAX(0,D459-G459),0)</f>
      </c>
      <c r="I459" s="69">
        <f>IF(J459=1,E459+'1. Offset Engine'!B24,E459)</f>
      </c>
      <c r="J459" s="70">
        <f>IF(AND(B459&lt;='1. Offset Engine'!C29*12,D459&gt;0.5,D459&gt;E459),1,0)</f>
      </c>
    </row>
    <row r="460" spans="2:10" x14ac:dyDescent="0.25">
      <c r="B460" s="63">
        <f>B459+1</f>
      </c>
      <c r="C460" s="64">
        <f>EDATE($C$7,B460)</f>
      </c>
      <c r="D460" s="65">
        <f>H459</f>
      </c>
      <c r="E460" s="65">
        <f>I459</f>
      </c>
      <c r="F460" s="65">
        <f>IF(J460=1,MAX(0,D460-E460)*'1. Offset Engine'!C28/100/12,0)</f>
      </c>
      <c r="G460" s="65">
        <f>IF(J460=1,MAX(0,MIN('1. Offset Engine'!$F$7-F460,D460)),0)</f>
      </c>
      <c r="H460" s="65">
        <f>IF(J460=1,MAX(0,D460-G460),0)</f>
      </c>
      <c r="I460" s="65">
        <f>IF(J460=1,E460+'1. Offset Engine'!B24,E460)</f>
      </c>
      <c r="J460" s="66">
        <f>IF(AND(B460&lt;='1. Offset Engine'!C29*12,D460&gt;0.5,D460&gt;E460),1,0)</f>
      </c>
    </row>
    <row r="461" spans="2:10" x14ac:dyDescent="0.25">
      <c r="B461" s="67">
        <f>B460+1</f>
      </c>
      <c r="C461" s="68">
        <f>EDATE($C$7,B461)</f>
      </c>
      <c r="D461" s="69">
        <f>H460</f>
      </c>
      <c r="E461" s="69">
        <f>I460</f>
      </c>
      <c r="F461" s="69">
        <f>IF(J461=1,MAX(0,D461-E461)*'1. Offset Engine'!C28/100/12,0)</f>
      </c>
      <c r="G461" s="69">
        <f>IF(J461=1,MAX(0,MIN('1. Offset Engine'!$F$7-F461,D461)),0)</f>
      </c>
      <c r="H461" s="69">
        <f>IF(J461=1,MAX(0,D461-G461),0)</f>
      </c>
      <c r="I461" s="69">
        <f>IF(J461=1,E461+'1. Offset Engine'!B24,E461)</f>
      </c>
      <c r="J461" s="70">
        <f>IF(AND(B461&lt;='1. Offset Engine'!C29*12,D461&gt;0.5,D461&gt;E461),1,0)</f>
      </c>
    </row>
    <row r="462" spans="2:10" x14ac:dyDescent="0.25">
      <c r="B462" s="63">
        <f>B461+1</f>
      </c>
      <c r="C462" s="64">
        <f>EDATE($C$7,B462)</f>
      </c>
      <c r="D462" s="65">
        <f>H461</f>
      </c>
      <c r="E462" s="65">
        <f>I461</f>
      </c>
      <c r="F462" s="65">
        <f>IF(J462=1,MAX(0,D462-E462)*'1. Offset Engine'!C28/100/12,0)</f>
      </c>
      <c r="G462" s="65">
        <f>IF(J462=1,MAX(0,MIN('1. Offset Engine'!$F$7-F462,D462)),0)</f>
      </c>
      <c r="H462" s="65">
        <f>IF(J462=1,MAX(0,D462-G462),0)</f>
      </c>
      <c r="I462" s="65">
        <f>IF(J462=1,E462+'1. Offset Engine'!B24,E462)</f>
      </c>
      <c r="J462" s="66">
        <f>IF(AND(B462&lt;='1. Offset Engine'!C29*12,D462&gt;0.5,D462&gt;E462),1,0)</f>
      </c>
    </row>
    <row r="463" spans="2:10" x14ac:dyDescent="0.25">
      <c r="B463" s="67">
        <f>B462+1</f>
      </c>
      <c r="C463" s="68">
        <f>EDATE($C$7,B463)</f>
      </c>
      <c r="D463" s="69">
        <f>H462</f>
      </c>
      <c r="E463" s="69">
        <f>I462</f>
      </c>
      <c r="F463" s="69">
        <f>IF(J463=1,MAX(0,D463-E463)*'1. Offset Engine'!C28/100/12,0)</f>
      </c>
      <c r="G463" s="69">
        <f>IF(J463=1,MAX(0,MIN('1. Offset Engine'!$F$7-F463,D463)),0)</f>
      </c>
      <c r="H463" s="69">
        <f>IF(J463=1,MAX(0,D463-G463),0)</f>
      </c>
      <c r="I463" s="69">
        <f>IF(J463=1,E463+'1. Offset Engine'!B24,E463)</f>
      </c>
      <c r="J463" s="70">
        <f>IF(AND(B463&lt;='1. Offset Engine'!C29*12,D463&gt;0.5,D463&gt;E463),1,0)</f>
      </c>
    </row>
    <row r="464" spans="2:10" x14ac:dyDescent="0.25">
      <c r="B464" s="63">
        <f>B463+1</f>
      </c>
      <c r="C464" s="64">
        <f>EDATE($C$7,B464)</f>
      </c>
      <c r="D464" s="65">
        <f>H463</f>
      </c>
      <c r="E464" s="65">
        <f>I463</f>
      </c>
      <c r="F464" s="65">
        <f>IF(J464=1,MAX(0,D464-E464)*'1. Offset Engine'!C28/100/12,0)</f>
      </c>
      <c r="G464" s="65">
        <f>IF(J464=1,MAX(0,MIN('1. Offset Engine'!$F$7-F464,D464)),0)</f>
      </c>
      <c r="H464" s="65">
        <f>IF(J464=1,MAX(0,D464-G464),0)</f>
      </c>
      <c r="I464" s="65">
        <f>IF(J464=1,E464+'1. Offset Engine'!B24,E464)</f>
      </c>
      <c r="J464" s="66">
        <f>IF(AND(B464&lt;='1. Offset Engine'!C29*12,D464&gt;0.5,D464&gt;E464),1,0)</f>
      </c>
    </row>
    <row r="465" spans="2:10" x14ac:dyDescent="0.25">
      <c r="B465" s="67">
        <f>B464+1</f>
      </c>
      <c r="C465" s="68">
        <f>EDATE($C$7,B465)</f>
      </c>
      <c r="D465" s="69">
        <f>H464</f>
      </c>
      <c r="E465" s="69">
        <f>I464</f>
      </c>
      <c r="F465" s="69">
        <f>IF(J465=1,MAX(0,D465-E465)*'1. Offset Engine'!C28/100/12,0)</f>
      </c>
      <c r="G465" s="69">
        <f>IF(J465=1,MAX(0,MIN('1. Offset Engine'!$F$7-F465,D465)),0)</f>
      </c>
      <c r="H465" s="69">
        <f>IF(J465=1,MAX(0,D465-G465),0)</f>
      </c>
      <c r="I465" s="69">
        <f>IF(J465=1,E465+'1. Offset Engine'!B24,E465)</f>
      </c>
      <c r="J465" s="70">
        <f>IF(AND(B465&lt;='1. Offset Engine'!C29*12,D465&gt;0.5,D465&gt;E465),1,0)</f>
      </c>
    </row>
    <row r="466" spans="2:10" x14ac:dyDescent="0.25">
      <c r="B466" s="63">
        <f>B465+1</f>
      </c>
      <c r="C466" s="64">
        <f>EDATE($C$7,B466)</f>
      </c>
      <c r="D466" s="65">
        <f>H465</f>
      </c>
      <c r="E466" s="65">
        <f>I465</f>
      </c>
      <c r="F466" s="65">
        <f>IF(J466=1,MAX(0,D466-E466)*'1. Offset Engine'!C28/100/12,0)</f>
      </c>
      <c r="G466" s="65">
        <f>IF(J466=1,MAX(0,MIN('1. Offset Engine'!$F$7-F466,D466)),0)</f>
      </c>
      <c r="H466" s="65">
        <f>IF(J466=1,MAX(0,D466-G466),0)</f>
      </c>
      <c r="I466" s="65">
        <f>IF(J466=1,E466+'1. Offset Engine'!B24,E466)</f>
      </c>
      <c r="J466" s="66">
        <f>IF(AND(B466&lt;='1. Offset Engine'!C29*12,D466&gt;0.5,D466&gt;E466),1,0)</f>
      </c>
    </row>
    <row r="467" spans="2:10" x14ac:dyDescent="0.25">
      <c r="B467" s="67">
        <f>B466+1</f>
      </c>
      <c r="C467" s="68">
        <f>EDATE($C$7,B467)</f>
      </c>
      <c r="D467" s="69">
        <f>H466</f>
      </c>
      <c r="E467" s="69">
        <f>I466</f>
      </c>
      <c r="F467" s="69">
        <f>IF(J467=1,MAX(0,D467-E467)*'1. Offset Engine'!C28/100/12,0)</f>
      </c>
      <c r="G467" s="69">
        <f>IF(J467=1,MAX(0,MIN('1. Offset Engine'!$F$7-F467,D467)),0)</f>
      </c>
      <c r="H467" s="69">
        <f>IF(J467=1,MAX(0,D467-G467),0)</f>
      </c>
      <c r="I467" s="69">
        <f>IF(J467=1,E467+'1. Offset Engine'!B24,E467)</f>
      </c>
      <c r="J467" s="70">
        <f>IF(AND(B467&lt;='1. Offset Engine'!C29*12,D467&gt;0.5,D467&gt;E467),1,0)</f>
      </c>
    </row>
    <row r="468" spans="2:10" x14ac:dyDescent="0.25">
      <c r="B468" s="63">
        <f>B467+1</f>
      </c>
      <c r="C468" s="64">
        <f>EDATE($C$7,B468)</f>
      </c>
      <c r="D468" s="65">
        <f>H467</f>
      </c>
      <c r="E468" s="65">
        <f>I467</f>
      </c>
      <c r="F468" s="65">
        <f>IF(J468=1,MAX(0,D468-E468)*'1. Offset Engine'!C28/100/12,0)</f>
      </c>
      <c r="G468" s="65">
        <f>IF(J468=1,MAX(0,MIN('1. Offset Engine'!$F$7-F468,D468)),0)</f>
      </c>
      <c r="H468" s="65">
        <f>IF(J468=1,MAX(0,D468-G468),0)</f>
      </c>
      <c r="I468" s="65">
        <f>IF(J468=1,E468+'1. Offset Engine'!B24,E468)</f>
      </c>
      <c r="J468" s="66">
        <f>IF(AND(B468&lt;='1. Offset Engine'!C29*12,D468&gt;0.5,D468&gt;E468),1,0)</f>
      </c>
    </row>
    <row r="469" spans="2:10" x14ac:dyDescent="0.25">
      <c r="B469" s="67">
        <f>B468+1</f>
      </c>
      <c r="C469" s="68">
        <f>EDATE($C$7,B469)</f>
      </c>
      <c r="D469" s="69">
        <f>H468</f>
      </c>
      <c r="E469" s="69">
        <f>I468</f>
      </c>
      <c r="F469" s="69">
        <f>IF(J469=1,MAX(0,D469-E469)*'1. Offset Engine'!C28/100/12,0)</f>
      </c>
      <c r="G469" s="69">
        <f>IF(J469=1,MAX(0,MIN('1. Offset Engine'!$F$7-F469,D469)),0)</f>
      </c>
      <c r="H469" s="69">
        <f>IF(J469=1,MAX(0,D469-G469),0)</f>
      </c>
      <c r="I469" s="69">
        <f>IF(J469=1,E469+'1. Offset Engine'!B24,E469)</f>
      </c>
      <c r="J469" s="70">
        <f>IF(AND(B469&lt;='1. Offset Engine'!C29*12,D469&gt;0.5,D469&gt;E469),1,0)</f>
      </c>
    </row>
    <row r="470" spans="2:10" x14ac:dyDescent="0.25">
      <c r="B470" s="63">
        <f>B469+1</f>
      </c>
      <c r="C470" s="64">
        <f>EDATE($C$7,B470)</f>
      </c>
      <c r="D470" s="65">
        <f>H469</f>
      </c>
      <c r="E470" s="65">
        <f>I469</f>
      </c>
      <c r="F470" s="65">
        <f>IF(J470=1,MAX(0,D470-E470)*'1. Offset Engine'!C28/100/12,0)</f>
      </c>
      <c r="G470" s="65">
        <f>IF(J470=1,MAX(0,MIN('1. Offset Engine'!$F$7-F470,D470)),0)</f>
      </c>
      <c r="H470" s="65">
        <f>IF(J470=1,MAX(0,D470-G470),0)</f>
      </c>
      <c r="I470" s="65">
        <f>IF(J470=1,E470+'1. Offset Engine'!B24,E470)</f>
      </c>
      <c r="J470" s="66">
        <f>IF(AND(B470&lt;='1. Offset Engine'!C29*12,D470&gt;0.5,D470&gt;E470),1,0)</f>
      </c>
    </row>
    <row r="471" spans="2:10" x14ac:dyDescent="0.25">
      <c r="B471" s="67">
        <f>B470+1</f>
      </c>
      <c r="C471" s="68">
        <f>EDATE($C$7,B471)</f>
      </c>
      <c r="D471" s="69">
        <f>H470</f>
      </c>
      <c r="E471" s="69">
        <f>I470</f>
      </c>
      <c r="F471" s="69">
        <f>IF(J471=1,MAX(0,D471-E471)*'1. Offset Engine'!C28/100/12,0)</f>
      </c>
      <c r="G471" s="69">
        <f>IF(J471=1,MAX(0,MIN('1. Offset Engine'!$F$7-F471,D471)),0)</f>
      </c>
      <c r="H471" s="69">
        <f>IF(J471=1,MAX(0,D471-G471),0)</f>
      </c>
      <c r="I471" s="69">
        <f>IF(J471=1,E471+'1. Offset Engine'!B24,E471)</f>
      </c>
      <c r="J471" s="70">
        <f>IF(AND(B471&lt;='1. Offset Engine'!C29*12,D471&gt;0.5,D471&gt;E471),1,0)</f>
      </c>
    </row>
    <row r="472" spans="2:10" x14ac:dyDescent="0.25">
      <c r="B472" s="63">
        <f>B471+1</f>
      </c>
      <c r="C472" s="64">
        <f>EDATE($C$7,B472)</f>
      </c>
      <c r="D472" s="65">
        <f>H471</f>
      </c>
      <c r="E472" s="65">
        <f>I471</f>
      </c>
      <c r="F472" s="65">
        <f>IF(J472=1,MAX(0,D472-E472)*'1. Offset Engine'!C28/100/12,0)</f>
      </c>
      <c r="G472" s="65">
        <f>IF(J472=1,MAX(0,MIN('1. Offset Engine'!$F$7-F472,D472)),0)</f>
      </c>
      <c r="H472" s="65">
        <f>IF(J472=1,MAX(0,D472-G472),0)</f>
      </c>
      <c r="I472" s="65">
        <f>IF(J472=1,E472+'1. Offset Engine'!B24,E472)</f>
      </c>
      <c r="J472" s="66">
        <f>IF(AND(B472&lt;='1. Offset Engine'!C29*12,D472&gt;0.5,D472&gt;E472),1,0)</f>
      </c>
    </row>
    <row r="473" spans="2:10" x14ac:dyDescent="0.25">
      <c r="B473" s="67">
        <f>B472+1</f>
      </c>
      <c r="C473" s="68">
        <f>EDATE($C$7,B473)</f>
      </c>
      <c r="D473" s="69">
        <f>H472</f>
      </c>
      <c r="E473" s="69">
        <f>I472</f>
      </c>
      <c r="F473" s="69">
        <f>IF(J473=1,MAX(0,D473-E473)*'1. Offset Engine'!C28/100/12,0)</f>
      </c>
      <c r="G473" s="69">
        <f>IF(J473=1,MAX(0,MIN('1. Offset Engine'!$F$7-F473,D473)),0)</f>
      </c>
      <c r="H473" s="69">
        <f>IF(J473=1,MAX(0,D473-G473),0)</f>
      </c>
      <c r="I473" s="69">
        <f>IF(J473=1,E473+'1. Offset Engine'!B24,E473)</f>
      </c>
      <c r="J473" s="70">
        <f>IF(AND(B473&lt;='1. Offset Engine'!C29*12,D473&gt;0.5,D473&gt;E473),1,0)</f>
      </c>
    </row>
    <row r="474" spans="2:10" x14ac:dyDescent="0.25">
      <c r="B474" s="63">
        <f>B473+1</f>
      </c>
      <c r="C474" s="64">
        <f>EDATE($C$7,B474)</f>
      </c>
      <c r="D474" s="65">
        <f>H473</f>
      </c>
      <c r="E474" s="65">
        <f>I473</f>
      </c>
      <c r="F474" s="65">
        <f>IF(J474=1,MAX(0,D474-E474)*'1. Offset Engine'!C28/100/12,0)</f>
      </c>
      <c r="G474" s="65">
        <f>IF(J474=1,MAX(0,MIN('1. Offset Engine'!$F$7-F474,D474)),0)</f>
      </c>
      <c r="H474" s="65">
        <f>IF(J474=1,MAX(0,D474-G474),0)</f>
      </c>
      <c r="I474" s="65">
        <f>IF(J474=1,E474+'1. Offset Engine'!B24,E474)</f>
      </c>
      <c r="J474" s="66">
        <f>IF(AND(B474&lt;='1. Offset Engine'!C29*12,D474&gt;0.5,D474&gt;E474),1,0)</f>
      </c>
    </row>
    <row r="475" spans="2:10" x14ac:dyDescent="0.25">
      <c r="B475" s="67">
        <f>B474+1</f>
      </c>
      <c r="C475" s="68">
        <f>EDATE($C$7,B475)</f>
      </c>
      <c r="D475" s="69">
        <f>H474</f>
      </c>
      <c r="E475" s="69">
        <f>I474</f>
      </c>
      <c r="F475" s="69">
        <f>IF(J475=1,MAX(0,D475-E475)*'1. Offset Engine'!C28/100/12,0)</f>
      </c>
      <c r="G475" s="69">
        <f>IF(J475=1,MAX(0,MIN('1. Offset Engine'!$F$7-F475,D475)),0)</f>
      </c>
      <c r="H475" s="69">
        <f>IF(J475=1,MAX(0,D475-G475),0)</f>
      </c>
      <c r="I475" s="69">
        <f>IF(J475=1,E475+'1. Offset Engine'!B24,E475)</f>
      </c>
      <c r="J475" s="70">
        <f>IF(AND(B475&lt;='1. Offset Engine'!C29*12,D475&gt;0.5,D475&gt;E475),1,0)</f>
      </c>
    </row>
    <row r="476" spans="2:10" x14ac:dyDescent="0.25">
      <c r="B476" s="63">
        <f>B475+1</f>
      </c>
      <c r="C476" s="64">
        <f>EDATE($C$7,B476)</f>
      </c>
      <c r="D476" s="65">
        <f>H475</f>
      </c>
      <c r="E476" s="65">
        <f>I475</f>
      </c>
      <c r="F476" s="65">
        <f>IF(J476=1,MAX(0,D476-E476)*'1. Offset Engine'!C28/100/12,0)</f>
      </c>
      <c r="G476" s="65">
        <f>IF(J476=1,MAX(0,MIN('1. Offset Engine'!$F$7-F476,D476)),0)</f>
      </c>
      <c r="H476" s="65">
        <f>IF(J476=1,MAX(0,D476-G476),0)</f>
      </c>
      <c r="I476" s="65">
        <f>IF(J476=1,E476+'1. Offset Engine'!B24,E476)</f>
      </c>
      <c r="J476" s="66">
        <f>IF(AND(B476&lt;='1. Offset Engine'!C29*12,D476&gt;0.5,D476&gt;E476),1,0)</f>
      </c>
    </row>
    <row r="477" spans="2:10" x14ac:dyDescent="0.25">
      <c r="B477" s="67">
        <f>B476+1</f>
      </c>
      <c r="C477" s="68">
        <f>EDATE($C$7,B477)</f>
      </c>
      <c r="D477" s="69">
        <f>H476</f>
      </c>
      <c r="E477" s="69">
        <f>I476</f>
      </c>
      <c r="F477" s="69">
        <f>IF(J477=1,MAX(0,D477-E477)*'1. Offset Engine'!C28/100/12,0)</f>
      </c>
      <c r="G477" s="69">
        <f>IF(J477=1,MAX(0,MIN('1. Offset Engine'!$F$7-F477,D477)),0)</f>
      </c>
      <c r="H477" s="69">
        <f>IF(J477=1,MAX(0,D477-G477),0)</f>
      </c>
      <c r="I477" s="69">
        <f>IF(J477=1,E477+'1. Offset Engine'!B24,E477)</f>
      </c>
      <c r="J477" s="70">
        <f>IF(AND(B477&lt;='1. Offset Engine'!C29*12,D477&gt;0.5,D477&gt;E477),1,0)</f>
      </c>
    </row>
    <row r="478" spans="2:10" x14ac:dyDescent="0.25">
      <c r="B478" s="63">
        <f>B477+1</f>
      </c>
      <c r="C478" s="64">
        <f>EDATE($C$7,B478)</f>
      </c>
      <c r="D478" s="65">
        <f>H477</f>
      </c>
      <c r="E478" s="65">
        <f>I477</f>
      </c>
      <c r="F478" s="65">
        <f>IF(J478=1,MAX(0,D478-E478)*'1. Offset Engine'!C28/100/12,0)</f>
      </c>
      <c r="G478" s="65">
        <f>IF(J478=1,MAX(0,MIN('1. Offset Engine'!$F$7-F478,D478)),0)</f>
      </c>
      <c r="H478" s="65">
        <f>IF(J478=1,MAX(0,D478-G478),0)</f>
      </c>
      <c r="I478" s="65">
        <f>IF(J478=1,E478+'1. Offset Engine'!B24,E478)</f>
      </c>
      <c r="J478" s="66">
        <f>IF(AND(B478&lt;='1. Offset Engine'!C29*12,D478&gt;0.5,D478&gt;E478),1,0)</f>
      </c>
    </row>
    <row r="479" spans="2:10" x14ac:dyDescent="0.25">
      <c r="B479" s="67">
        <f>B478+1</f>
      </c>
      <c r="C479" s="68">
        <f>EDATE($C$7,B479)</f>
      </c>
      <c r="D479" s="69">
        <f>H478</f>
      </c>
      <c r="E479" s="69">
        <f>I478</f>
      </c>
      <c r="F479" s="69">
        <f>IF(J479=1,MAX(0,D479-E479)*'1. Offset Engine'!C28/100/12,0)</f>
      </c>
      <c r="G479" s="69">
        <f>IF(J479=1,MAX(0,MIN('1. Offset Engine'!$F$7-F479,D479)),0)</f>
      </c>
      <c r="H479" s="69">
        <f>IF(J479=1,MAX(0,D479-G479),0)</f>
      </c>
      <c r="I479" s="69">
        <f>IF(J479=1,E479+'1. Offset Engine'!B24,E479)</f>
      </c>
      <c r="J479" s="70">
        <f>IF(AND(B479&lt;='1. Offset Engine'!C29*12,D479&gt;0.5,D479&gt;E479),1,0)</f>
      </c>
    </row>
    <row r="480" spans="2:10" x14ac:dyDescent="0.25">
      <c r="B480" s="63">
        <f>B479+1</f>
      </c>
      <c r="C480" s="64">
        <f>EDATE($C$7,B480)</f>
      </c>
      <c r="D480" s="65">
        <f>H479</f>
      </c>
      <c r="E480" s="65">
        <f>I479</f>
      </c>
      <c r="F480" s="65">
        <f>IF(J480=1,MAX(0,D480-E480)*'1. Offset Engine'!C28/100/12,0)</f>
      </c>
      <c r="G480" s="65">
        <f>IF(J480=1,MAX(0,MIN('1. Offset Engine'!$F$7-F480,D480)),0)</f>
      </c>
      <c r="H480" s="65">
        <f>IF(J480=1,MAX(0,D480-G480),0)</f>
      </c>
      <c r="I480" s="65">
        <f>IF(J480=1,E480+'1. Offset Engine'!B24,E480)</f>
      </c>
      <c r="J480" s="66">
        <f>IF(AND(B480&lt;='1. Offset Engine'!C29*12,D480&gt;0.5,D480&gt;E480),1,0)</f>
      </c>
    </row>
    <row r="481" spans="2:10" x14ac:dyDescent="0.25">
      <c r="B481" s="67">
        <f>B480+1</f>
      </c>
      <c r="C481" s="68">
        <f>EDATE($C$7,B481)</f>
      </c>
      <c r="D481" s="69">
        <f>H480</f>
      </c>
      <c r="E481" s="69">
        <f>I480</f>
      </c>
      <c r="F481" s="69">
        <f>IF(J481=1,MAX(0,D481-E481)*'1. Offset Engine'!C28/100/12,0)</f>
      </c>
      <c r="G481" s="69">
        <f>IF(J481=1,MAX(0,MIN('1. Offset Engine'!$F$7-F481,D481)),0)</f>
      </c>
      <c r="H481" s="69">
        <f>IF(J481=1,MAX(0,D481-G481),0)</f>
      </c>
      <c r="I481" s="69">
        <f>IF(J481=1,E481+'1. Offset Engine'!B24,E481)</f>
      </c>
      <c r="J481" s="70">
        <f>IF(AND(B481&lt;='1. Offset Engine'!C29*12,D481&gt;0.5,D481&gt;E481),1,0)</f>
      </c>
    </row>
    <row r="482" spans="2:10" x14ac:dyDescent="0.25">
      <c r="B482" s="63">
        <f>B481+1</f>
      </c>
      <c r="C482" s="64">
        <f>EDATE($C$7,B482)</f>
      </c>
      <c r="D482" s="65">
        <f>H481</f>
      </c>
      <c r="E482" s="65">
        <f>I481</f>
      </c>
      <c r="F482" s="65">
        <f>IF(J482=1,MAX(0,D482-E482)*'1. Offset Engine'!C28/100/12,0)</f>
      </c>
      <c r="G482" s="65">
        <f>IF(J482=1,MAX(0,MIN('1. Offset Engine'!$F$7-F482,D482)),0)</f>
      </c>
      <c r="H482" s="65">
        <f>IF(J482=1,MAX(0,D482-G482),0)</f>
      </c>
      <c r="I482" s="65">
        <f>IF(J482=1,E482+'1. Offset Engine'!B24,E482)</f>
      </c>
      <c r="J482" s="66">
        <f>IF(AND(B482&lt;='1. Offset Engine'!C29*12,D482&gt;0.5,D482&gt;E482),1,0)</f>
      </c>
    </row>
    <row r="483" spans="2:10" x14ac:dyDescent="0.25">
      <c r="B483" s="67">
        <f>B482+1</f>
      </c>
      <c r="C483" s="68">
        <f>EDATE($C$7,B483)</f>
      </c>
      <c r="D483" s="69">
        <f>H482</f>
      </c>
      <c r="E483" s="69">
        <f>I482</f>
      </c>
      <c r="F483" s="69">
        <f>IF(J483=1,MAX(0,D483-E483)*'1. Offset Engine'!C28/100/12,0)</f>
      </c>
      <c r="G483" s="69">
        <f>IF(J483=1,MAX(0,MIN('1. Offset Engine'!$F$7-F483,D483)),0)</f>
      </c>
      <c r="H483" s="69">
        <f>IF(J483=1,MAX(0,D483-G483),0)</f>
      </c>
      <c r="I483" s="69">
        <f>IF(J483=1,E483+'1. Offset Engine'!B24,E483)</f>
      </c>
      <c r="J483" s="70">
        <f>IF(AND(B483&lt;='1. Offset Engine'!C29*12,D483&gt;0.5,D483&gt;E483),1,0)</f>
      </c>
    </row>
    <row r="484" spans="2:10" x14ac:dyDescent="0.25">
      <c r="B484" s="63">
        <f>B483+1</f>
      </c>
      <c r="C484" s="64">
        <f>EDATE($C$7,B484)</f>
      </c>
      <c r="D484" s="65">
        <f>H483</f>
      </c>
      <c r="E484" s="65">
        <f>I483</f>
      </c>
      <c r="F484" s="65">
        <f>IF(J484=1,MAX(0,D484-E484)*'1. Offset Engine'!C28/100/12,0)</f>
      </c>
      <c r="G484" s="65">
        <f>IF(J484=1,MAX(0,MIN('1. Offset Engine'!$F$7-F484,D484)),0)</f>
      </c>
      <c r="H484" s="65">
        <f>IF(J484=1,MAX(0,D484-G484),0)</f>
      </c>
      <c r="I484" s="65">
        <f>IF(J484=1,E484+'1. Offset Engine'!B24,E484)</f>
      </c>
      <c r="J484" s="66">
        <f>IF(AND(B484&lt;='1. Offset Engine'!C29*12,D484&gt;0.5,D484&gt;E484),1,0)</f>
      </c>
    </row>
    <row r="485" spans="2:10" x14ac:dyDescent="0.25">
      <c r="B485" s="67">
        <f>B484+1</f>
      </c>
      <c r="C485" s="68">
        <f>EDATE($C$7,B485)</f>
      </c>
      <c r="D485" s="69">
        <f>H484</f>
      </c>
      <c r="E485" s="69">
        <f>I484</f>
      </c>
      <c r="F485" s="69">
        <f>IF(J485=1,MAX(0,D485-E485)*'1. Offset Engine'!C28/100/12,0)</f>
      </c>
      <c r="G485" s="69">
        <f>IF(J485=1,MAX(0,MIN('1. Offset Engine'!$F$7-F485,D485)),0)</f>
      </c>
      <c r="H485" s="69">
        <f>IF(J485=1,MAX(0,D485-G485),0)</f>
      </c>
      <c r="I485" s="69">
        <f>IF(J485=1,E485+'1. Offset Engine'!B24,E485)</f>
      </c>
      <c r="J485" s="70">
        <f>IF(AND(B485&lt;='1. Offset Engine'!C29*12,D485&gt;0.5,D485&gt;E485),1,0)</f>
      </c>
    </row>
    <row r="486" spans="2:10" x14ac:dyDescent="0.25">
      <c r="B486" s="63">
        <f>B485+1</f>
      </c>
      <c r="C486" s="64">
        <f>EDATE($C$7,B486)</f>
      </c>
      <c r="D486" s="65">
        <f>H485</f>
      </c>
      <c r="E486" s="65">
        <f>I485</f>
      </c>
      <c r="F486" s="65">
        <f>IF(J486=1,MAX(0,D486-E486)*'1. Offset Engine'!C28/100/12,0)</f>
      </c>
      <c r="G486" s="65">
        <f>IF(J486=1,MAX(0,MIN('1. Offset Engine'!$F$7-F486,D486)),0)</f>
      </c>
      <c r="H486" s="65">
        <f>IF(J486=1,MAX(0,D486-G486),0)</f>
      </c>
      <c r="I486" s="65">
        <f>IF(J486=1,E486+'1. Offset Engine'!B24,E486)</f>
      </c>
      <c r="J486" s="66">
        <f>IF(AND(B486&lt;='1. Offset Engine'!C29*12,D486&gt;0.5,D486&gt;E486),1,0)</f>
      </c>
    </row>
    <row r="487" spans="2:10" x14ac:dyDescent="0.25">
      <c r="B487" s="67">
        <f>B486+1</f>
      </c>
      <c r="C487" s="68">
        <f>EDATE($C$7,B487)</f>
      </c>
      <c r="D487" s="69">
        <f>H486</f>
      </c>
      <c r="E487" s="69">
        <f>I486</f>
      </c>
      <c r="F487" s="69">
        <f>IF(J487=1,MAX(0,D487-E487)*'1. Offset Engine'!C28/100/12,0)</f>
      </c>
      <c r="G487" s="69">
        <f>IF(J487=1,MAX(0,MIN('1. Offset Engine'!$F$7-F487,D487)),0)</f>
      </c>
      <c r="H487" s="69">
        <f>IF(J487=1,MAX(0,D487-G487),0)</f>
      </c>
      <c r="I487" s="69">
        <f>IF(J487=1,E487+'1. Offset Engine'!B24,E487)</f>
      </c>
      <c r="J487" s="70">
        <f>IF(AND(B487&lt;='1. Offset Engine'!C29*12,D487&gt;0.5,D487&gt;E487),1,0)</f>
      </c>
    </row>
    <row r="488" spans="2:10" x14ac:dyDescent="0.25">
      <c r="B488" s="63">
        <f>B487+1</f>
      </c>
      <c r="C488" s="64">
        <f>EDATE($C$7,B488)</f>
      </c>
      <c r="D488" s="65">
        <f>H487</f>
      </c>
      <c r="E488" s="65">
        <f>I487</f>
      </c>
      <c r="F488" s="65">
        <f>IF(J488=1,MAX(0,D488-E488)*'1. Offset Engine'!C28/100/12,0)</f>
      </c>
      <c r="G488" s="65">
        <f>IF(J488=1,MAX(0,MIN('1. Offset Engine'!$F$7-F488,D488)),0)</f>
      </c>
      <c r="H488" s="65">
        <f>IF(J488=1,MAX(0,D488-G488),0)</f>
      </c>
      <c r="I488" s="65">
        <f>IF(J488=1,E488+'1. Offset Engine'!B24,E488)</f>
      </c>
      <c r="J488" s="66">
        <f>IF(AND(B488&lt;='1. Offset Engine'!C29*12,D488&gt;0.5,D488&gt;E488),1,0)</f>
      </c>
    </row>
    <row r="489" spans="2:10" x14ac:dyDescent="0.25">
      <c r="B489" s="67">
        <f>B488+1</f>
      </c>
      <c r="C489" s="68">
        <f>EDATE($C$7,B489)</f>
      </c>
      <c r="D489" s="69">
        <f>H488</f>
      </c>
      <c r="E489" s="69">
        <f>I488</f>
      </c>
      <c r="F489" s="69">
        <f>IF(J489=1,MAX(0,D489-E489)*'1. Offset Engine'!C28/100/12,0)</f>
      </c>
      <c r="G489" s="69">
        <f>IF(J489=1,MAX(0,MIN('1. Offset Engine'!$F$7-F489,D489)),0)</f>
      </c>
      <c r="H489" s="69">
        <f>IF(J489=1,MAX(0,D489-G489),0)</f>
      </c>
      <c r="I489" s="69">
        <f>IF(J489=1,E489+'1. Offset Engine'!B24,E489)</f>
      </c>
      <c r="J489" s="70">
        <f>IF(AND(B489&lt;='1. Offset Engine'!C29*12,D489&gt;0.5,D489&gt;E489),1,0)</f>
      </c>
    </row>
    <row r="490" spans="2:10" x14ac:dyDescent="0.25">
      <c r="B490" s="63">
        <f>B489+1</f>
      </c>
      <c r="C490" s="64">
        <f>EDATE($C$7,B490)</f>
      </c>
      <c r="D490" s="65">
        <f>H489</f>
      </c>
      <c r="E490" s="65">
        <f>I489</f>
      </c>
      <c r="F490" s="65">
        <f>IF(J490=1,MAX(0,D490-E490)*'1. Offset Engine'!C28/100/12,0)</f>
      </c>
      <c r="G490" s="65">
        <f>IF(J490=1,MAX(0,MIN('1. Offset Engine'!$F$7-F490,D490)),0)</f>
      </c>
      <c r="H490" s="65">
        <f>IF(J490=1,MAX(0,D490-G490),0)</f>
      </c>
      <c r="I490" s="65">
        <f>IF(J490=1,E490+'1. Offset Engine'!B24,E490)</f>
      </c>
      <c r="J490" s="66">
        <f>IF(AND(B490&lt;='1. Offset Engine'!C29*12,D490&gt;0.5,D490&gt;E490),1,0)</f>
      </c>
    </row>
    <row r="491" spans="2:10" x14ac:dyDescent="0.25">
      <c r="B491" s="67">
        <f>B490+1</f>
      </c>
      <c r="C491" s="68">
        <f>EDATE($C$7,B491)</f>
      </c>
      <c r="D491" s="69">
        <f>H490</f>
      </c>
      <c r="E491" s="69">
        <f>I490</f>
      </c>
      <c r="F491" s="69">
        <f>IF(J491=1,MAX(0,D491-E491)*'1. Offset Engine'!C28/100/12,0)</f>
      </c>
      <c r="G491" s="69">
        <f>IF(J491=1,MAX(0,MIN('1. Offset Engine'!$F$7-F491,D491)),0)</f>
      </c>
      <c r="H491" s="69">
        <f>IF(J491=1,MAX(0,D491-G491),0)</f>
      </c>
      <c r="I491" s="69">
        <f>IF(J491=1,E491+'1. Offset Engine'!B24,E491)</f>
      </c>
      <c r="J491" s="70">
        <f>IF(AND(B491&lt;='1. Offset Engine'!C29*12,D491&gt;0.5,D491&gt;E491),1,0)</f>
      </c>
    </row>
    <row r="492" spans="2:10" x14ac:dyDescent="0.25">
      <c r="B492" s="63">
        <f>B491+1</f>
      </c>
      <c r="C492" s="64">
        <f>EDATE($C$7,B492)</f>
      </c>
      <c r="D492" s="65">
        <f>H491</f>
      </c>
      <c r="E492" s="65">
        <f>I491</f>
      </c>
      <c r="F492" s="65">
        <f>IF(J492=1,MAX(0,D492-E492)*'1. Offset Engine'!C28/100/12,0)</f>
      </c>
      <c r="G492" s="65">
        <f>IF(J492=1,MAX(0,MIN('1. Offset Engine'!$F$7-F492,D492)),0)</f>
      </c>
      <c r="H492" s="65">
        <f>IF(J492=1,MAX(0,D492-G492),0)</f>
      </c>
      <c r="I492" s="65">
        <f>IF(J492=1,E492+'1. Offset Engine'!B24,E492)</f>
      </c>
      <c r="J492" s="66">
        <f>IF(AND(B492&lt;='1. Offset Engine'!C29*12,D492&gt;0.5,D492&gt;E492),1,0)</f>
      </c>
    </row>
    <row r="493" spans="2:10" x14ac:dyDescent="0.25">
      <c r="B493" s="67">
        <f>B492+1</f>
      </c>
      <c r="C493" s="68">
        <f>EDATE($C$7,B493)</f>
      </c>
      <c r="D493" s="69">
        <f>H492</f>
      </c>
      <c r="E493" s="69">
        <f>I492</f>
      </c>
      <c r="F493" s="69">
        <f>IF(J493=1,MAX(0,D493-E493)*'1. Offset Engine'!C28/100/12,0)</f>
      </c>
      <c r="G493" s="69">
        <f>IF(J493=1,MAX(0,MIN('1. Offset Engine'!$F$7-F493,D493)),0)</f>
      </c>
      <c r="H493" s="69">
        <f>IF(J493=1,MAX(0,D493-G493),0)</f>
      </c>
      <c r="I493" s="69">
        <f>IF(J493=1,E493+'1. Offset Engine'!B24,E493)</f>
      </c>
      <c r="J493" s="70">
        <f>IF(AND(B493&lt;='1. Offset Engine'!C29*12,D493&gt;0.5,D493&gt;E493),1,0)</f>
      </c>
    </row>
    <row r="494" spans="2:10" x14ac:dyDescent="0.25">
      <c r="B494" s="63">
        <f>B493+1</f>
      </c>
      <c r="C494" s="64">
        <f>EDATE($C$7,B494)</f>
      </c>
      <c r="D494" s="65">
        <f>H493</f>
      </c>
      <c r="E494" s="65">
        <f>I493</f>
      </c>
      <c r="F494" s="65">
        <f>IF(J494=1,MAX(0,D494-E494)*'1. Offset Engine'!C28/100/12,0)</f>
      </c>
      <c r="G494" s="65">
        <f>IF(J494=1,MAX(0,MIN('1. Offset Engine'!$F$7-F494,D494)),0)</f>
      </c>
      <c r="H494" s="65">
        <f>IF(J494=1,MAX(0,D494-G494),0)</f>
      </c>
      <c r="I494" s="65">
        <f>IF(J494=1,E494+'1. Offset Engine'!B24,E494)</f>
      </c>
      <c r="J494" s="66">
        <f>IF(AND(B494&lt;='1. Offset Engine'!C29*12,D494&gt;0.5,D494&gt;E494),1,0)</f>
      </c>
    </row>
    <row r="495" spans="2:10" x14ac:dyDescent="0.25">
      <c r="B495" s="67">
        <f>B494+1</f>
      </c>
      <c r="C495" s="68">
        <f>EDATE($C$7,B495)</f>
      </c>
      <c r="D495" s="69">
        <f>H494</f>
      </c>
      <c r="E495" s="69">
        <f>I494</f>
      </c>
      <c r="F495" s="69">
        <f>IF(J495=1,MAX(0,D495-E495)*'1. Offset Engine'!C28/100/12,0)</f>
      </c>
      <c r="G495" s="69">
        <f>IF(J495=1,MAX(0,MIN('1. Offset Engine'!$F$7-F495,D495)),0)</f>
      </c>
      <c r="H495" s="69">
        <f>IF(J495=1,MAX(0,D495-G495),0)</f>
      </c>
      <c r="I495" s="69">
        <f>IF(J495=1,E495+'1. Offset Engine'!B24,E495)</f>
      </c>
      <c r="J495" s="70">
        <f>IF(AND(B495&lt;='1. Offset Engine'!C29*12,D495&gt;0.5,D495&gt;E495),1,0)</f>
      </c>
    </row>
    <row r="496" spans="2:10" x14ac:dyDescent="0.25">
      <c r="B496" s="63">
        <f>B495+1</f>
      </c>
      <c r="C496" s="64">
        <f>EDATE($C$7,B496)</f>
      </c>
      <c r="D496" s="65">
        <f>H495</f>
      </c>
      <c r="E496" s="65">
        <f>I495</f>
      </c>
      <c r="F496" s="65">
        <f>IF(J496=1,MAX(0,D496-E496)*'1. Offset Engine'!C28/100/12,0)</f>
      </c>
      <c r="G496" s="65">
        <f>IF(J496=1,MAX(0,MIN('1. Offset Engine'!$F$7-F496,D496)),0)</f>
      </c>
      <c r="H496" s="65">
        <f>IF(J496=1,MAX(0,D496-G496),0)</f>
      </c>
      <c r="I496" s="65">
        <f>IF(J496=1,E496+'1. Offset Engine'!B24,E496)</f>
      </c>
      <c r="J496" s="66">
        <f>IF(AND(B496&lt;='1. Offset Engine'!C29*12,D496&gt;0.5,D496&gt;E496),1,0)</f>
      </c>
    </row>
    <row r="497" spans="2:10" x14ac:dyDescent="0.25">
      <c r="B497" s="67">
        <f>B496+1</f>
      </c>
      <c r="C497" s="68">
        <f>EDATE($C$7,B497)</f>
      </c>
      <c r="D497" s="69">
        <f>H496</f>
      </c>
      <c r="E497" s="69">
        <f>I496</f>
      </c>
      <c r="F497" s="69">
        <f>IF(J497=1,MAX(0,D497-E497)*'1. Offset Engine'!C28/100/12,0)</f>
      </c>
      <c r="G497" s="69">
        <f>IF(J497=1,MAX(0,MIN('1. Offset Engine'!$F$7-F497,D497)),0)</f>
      </c>
      <c r="H497" s="69">
        <f>IF(J497=1,MAX(0,D497-G497),0)</f>
      </c>
      <c r="I497" s="69">
        <f>IF(J497=1,E497+'1. Offset Engine'!B24,E497)</f>
      </c>
      <c r="J497" s="70">
        <f>IF(AND(B497&lt;='1. Offset Engine'!C29*12,D497&gt;0.5,D497&gt;E497),1,0)</f>
      </c>
    </row>
    <row r="498" spans="2:10" x14ac:dyDescent="0.25">
      <c r="B498" s="63">
        <f>B497+1</f>
      </c>
      <c r="C498" s="64">
        <f>EDATE($C$7,B498)</f>
      </c>
      <c r="D498" s="65">
        <f>H497</f>
      </c>
      <c r="E498" s="65">
        <f>I497</f>
      </c>
      <c r="F498" s="65">
        <f>IF(J498=1,MAX(0,D498-E498)*'1. Offset Engine'!C28/100/12,0)</f>
      </c>
      <c r="G498" s="65">
        <f>IF(J498=1,MAX(0,MIN('1. Offset Engine'!$F$7-F498,D498)),0)</f>
      </c>
      <c r="H498" s="65">
        <f>IF(J498=1,MAX(0,D498-G498),0)</f>
      </c>
      <c r="I498" s="65">
        <f>IF(J498=1,E498+'1. Offset Engine'!B24,E498)</f>
      </c>
      <c r="J498" s="66">
        <f>IF(AND(B498&lt;='1. Offset Engine'!C29*12,D498&gt;0.5,D498&gt;E498),1,0)</f>
      </c>
    </row>
    <row r="499" spans="2:10" x14ac:dyDescent="0.25">
      <c r="B499" s="67">
        <f>B498+1</f>
      </c>
      <c r="C499" s="68">
        <f>EDATE($C$7,B499)</f>
      </c>
      <c r="D499" s="69">
        <f>H498</f>
      </c>
      <c r="E499" s="69">
        <f>I498</f>
      </c>
      <c r="F499" s="69">
        <f>IF(J499=1,MAX(0,D499-E499)*'1. Offset Engine'!C28/100/12,0)</f>
      </c>
      <c r="G499" s="69">
        <f>IF(J499=1,MAX(0,MIN('1. Offset Engine'!$F$7-F499,D499)),0)</f>
      </c>
      <c r="H499" s="69">
        <f>IF(J499=1,MAX(0,D499-G499),0)</f>
      </c>
      <c r="I499" s="69">
        <f>IF(J499=1,E499+'1. Offset Engine'!B24,E499)</f>
      </c>
      <c r="J499" s="70">
        <f>IF(AND(B499&lt;='1. Offset Engine'!C29*12,D499&gt;0.5,D499&gt;E499),1,0)</f>
      </c>
    </row>
    <row r="500" spans="2:10" x14ac:dyDescent="0.25">
      <c r="B500" s="63">
        <f>B499+1</f>
      </c>
      <c r="C500" s="64">
        <f>EDATE($C$7,B500)</f>
      </c>
      <c r="D500" s="65">
        <f>H499</f>
      </c>
      <c r="E500" s="65">
        <f>I499</f>
      </c>
      <c r="F500" s="65">
        <f>IF(J500=1,MAX(0,D500-E500)*'1. Offset Engine'!C28/100/12,0)</f>
      </c>
      <c r="G500" s="65">
        <f>IF(J500=1,MAX(0,MIN('1. Offset Engine'!$F$7-F500,D500)),0)</f>
      </c>
      <c r="H500" s="65">
        <f>IF(J500=1,MAX(0,D500-G500),0)</f>
      </c>
      <c r="I500" s="65">
        <f>IF(J500=1,E500+'1. Offset Engine'!B24,E500)</f>
      </c>
      <c r="J500" s="66">
        <f>IF(AND(B500&lt;='1. Offset Engine'!C29*12,D500&gt;0.5,D500&gt;E500),1,0)</f>
      </c>
    </row>
    <row r="501" spans="2:10" x14ac:dyDescent="0.25">
      <c r="B501" s="67">
        <f>B500+1</f>
      </c>
      <c r="C501" s="68">
        <f>EDATE($C$7,B501)</f>
      </c>
      <c r="D501" s="69">
        <f>H500</f>
      </c>
      <c r="E501" s="69">
        <f>I500</f>
      </c>
      <c r="F501" s="69">
        <f>IF(J501=1,MAX(0,D501-E501)*'1. Offset Engine'!C28/100/12,0)</f>
      </c>
      <c r="G501" s="69">
        <f>IF(J501=1,MAX(0,MIN('1. Offset Engine'!$F$7-F501,D501)),0)</f>
      </c>
      <c r="H501" s="69">
        <f>IF(J501=1,MAX(0,D501-G501),0)</f>
      </c>
      <c r="I501" s="69">
        <f>IF(J501=1,E501+'1. Offset Engine'!B24,E501)</f>
      </c>
      <c r="J501" s="70">
        <f>IF(AND(B501&lt;='1. Offset Engine'!C29*12,D501&gt;0.5,D501&gt;E501),1,0)</f>
      </c>
    </row>
    <row r="502" spans="2:10" x14ac:dyDescent="0.25">
      <c r="B502" s="63">
        <f>B501+1</f>
      </c>
      <c r="C502" s="64">
        <f>EDATE($C$7,B502)</f>
      </c>
      <c r="D502" s="65">
        <f>H501</f>
      </c>
      <c r="E502" s="65">
        <f>I501</f>
      </c>
      <c r="F502" s="65">
        <f>IF(J502=1,MAX(0,D502-E502)*'1. Offset Engine'!C28/100/12,0)</f>
      </c>
      <c r="G502" s="65">
        <f>IF(J502=1,MAX(0,MIN('1. Offset Engine'!$F$7-F502,D502)),0)</f>
      </c>
      <c r="H502" s="65">
        <f>IF(J502=1,MAX(0,D502-G502),0)</f>
      </c>
      <c r="I502" s="65">
        <f>IF(J502=1,E502+'1. Offset Engine'!B24,E502)</f>
      </c>
      <c r="J502" s="66">
        <f>IF(AND(B502&lt;='1. Offset Engine'!C29*12,D502&gt;0.5,D502&gt;E502),1,0)</f>
      </c>
    </row>
    <row r="503" spans="2:10" x14ac:dyDescent="0.25">
      <c r="B503" s="67">
        <f>B502+1</f>
      </c>
      <c r="C503" s="68">
        <f>EDATE($C$7,B503)</f>
      </c>
      <c r="D503" s="69">
        <f>H502</f>
      </c>
      <c r="E503" s="69">
        <f>I502</f>
      </c>
      <c r="F503" s="69">
        <f>IF(J503=1,MAX(0,D503-E503)*'1. Offset Engine'!C28/100/12,0)</f>
      </c>
      <c r="G503" s="69">
        <f>IF(J503=1,MAX(0,MIN('1. Offset Engine'!$F$7-F503,D503)),0)</f>
      </c>
      <c r="H503" s="69">
        <f>IF(J503=1,MAX(0,D503-G503),0)</f>
      </c>
      <c r="I503" s="69">
        <f>IF(J503=1,E503+'1. Offset Engine'!B24,E503)</f>
      </c>
      <c r="J503" s="70">
        <f>IF(AND(B503&lt;='1. Offset Engine'!C29*12,D503&gt;0.5,D503&gt;E503),1,0)</f>
      </c>
    </row>
    <row r="504" spans="2:10" x14ac:dyDescent="0.25">
      <c r="B504" s="63">
        <f>B503+1</f>
      </c>
      <c r="C504" s="64">
        <f>EDATE($C$7,B504)</f>
      </c>
      <c r="D504" s="65">
        <f>H503</f>
      </c>
      <c r="E504" s="65">
        <f>I503</f>
      </c>
      <c r="F504" s="65">
        <f>IF(J504=1,MAX(0,D504-E504)*'1. Offset Engine'!C28/100/12,0)</f>
      </c>
      <c r="G504" s="65">
        <f>IF(J504=1,MAX(0,MIN('1. Offset Engine'!$F$7-F504,D504)),0)</f>
      </c>
      <c r="H504" s="65">
        <f>IF(J504=1,MAX(0,D504-G504),0)</f>
      </c>
      <c r="I504" s="65">
        <f>IF(J504=1,E504+'1. Offset Engine'!B24,E504)</f>
      </c>
      <c r="J504" s="66">
        <f>IF(AND(B504&lt;='1. Offset Engine'!C29*12,D504&gt;0.5,D504&gt;E504),1,0)</f>
      </c>
    </row>
    <row r="505" spans="2:10" x14ac:dyDescent="0.25">
      <c r="B505" s="67">
        <f>B504+1</f>
      </c>
      <c r="C505" s="68">
        <f>EDATE($C$7,B505)</f>
      </c>
      <c r="D505" s="69">
        <f>H504</f>
      </c>
      <c r="E505" s="69">
        <f>I504</f>
      </c>
      <c r="F505" s="69">
        <f>IF(J505=1,MAX(0,D505-E505)*'1. Offset Engine'!C28/100/12,0)</f>
      </c>
      <c r="G505" s="69">
        <f>IF(J505=1,MAX(0,MIN('1. Offset Engine'!$F$7-F505,D505)),0)</f>
      </c>
      <c r="H505" s="69">
        <f>IF(J505=1,MAX(0,D505-G505),0)</f>
      </c>
      <c r="I505" s="69">
        <f>IF(J505=1,E505+'1. Offset Engine'!B24,E505)</f>
      </c>
      <c r="J505" s="70">
        <f>IF(AND(B505&lt;='1. Offset Engine'!C29*12,D505&gt;0.5,D505&gt;E505),1,0)</f>
      </c>
    </row>
    <row r="506" spans="2:10" x14ac:dyDescent="0.25">
      <c r="B506" s="63">
        <f>B505+1</f>
      </c>
      <c r="C506" s="64">
        <f>EDATE($C$7,B506)</f>
      </c>
      <c r="D506" s="65">
        <f>H505</f>
      </c>
      <c r="E506" s="65">
        <f>I505</f>
      </c>
      <c r="F506" s="65">
        <f>IF(J506=1,MAX(0,D506-E506)*'1. Offset Engine'!C28/100/12,0)</f>
      </c>
      <c r="G506" s="65">
        <f>IF(J506=1,MAX(0,MIN('1. Offset Engine'!$F$7-F506,D506)),0)</f>
      </c>
      <c r="H506" s="65">
        <f>IF(J506=1,MAX(0,D506-G506),0)</f>
      </c>
      <c r="I506" s="65">
        <f>IF(J506=1,E506+'1. Offset Engine'!B24,E506)</f>
      </c>
      <c r="J506" s="66">
        <f>IF(AND(B506&lt;='1. Offset Engine'!C29*12,D506&gt;0.5,D506&gt;E506),1,0)</f>
      </c>
    </row>
    <row r="507" spans="2:10" x14ac:dyDescent="0.25">
      <c r="B507" s="67">
        <f>B506+1</f>
      </c>
      <c r="C507" s="68">
        <f>EDATE($C$7,B507)</f>
      </c>
      <c r="D507" s="69">
        <f>H506</f>
      </c>
      <c r="E507" s="69">
        <f>I506</f>
      </c>
      <c r="F507" s="69">
        <f>IF(J507=1,MAX(0,D507-E507)*'1. Offset Engine'!C28/100/12,0)</f>
      </c>
      <c r="G507" s="69">
        <f>IF(J507=1,MAX(0,MIN('1. Offset Engine'!$F$7-F507,D507)),0)</f>
      </c>
      <c r="H507" s="69">
        <f>IF(J507=1,MAX(0,D507-G507),0)</f>
      </c>
      <c r="I507" s="69">
        <f>IF(J507=1,E507+'1. Offset Engine'!B24,E507)</f>
      </c>
      <c r="J507" s="70">
        <f>IF(AND(B507&lt;='1. Offset Engine'!C29*12,D507&gt;0.5,D507&gt;E507),1,0)</f>
      </c>
    </row>
    <row r="508" spans="2:10" x14ac:dyDescent="0.25">
      <c r="B508" s="63">
        <f>B507+1</f>
      </c>
      <c r="C508" s="64">
        <f>EDATE($C$7,B508)</f>
      </c>
      <c r="D508" s="65">
        <f>H507</f>
      </c>
      <c r="E508" s="65">
        <f>I507</f>
      </c>
      <c r="F508" s="65">
        <f>IF(J508=1,MAX(0,D508-E508)*'1. Offset Engine'!C28/100/12,0)</f>
      </c>
      <c r="G508" s="65">
        <f>IF(J508=1,MAX(0,MIN('1. Offset Engine'!$F$7-F508,D508)),0)</f>
      </c>
      <c r="H508" s="65">
        <f>IF(J508=1,MAX(0,D508-G508),0)</f>
      </c>
      <c r="I508" s="65">
        <f>IF(J508=1,E508+'1. Offset Engine'!B24,E508)</f>
      </c>
      <c r="J508" s="66">
        <f>IF(AND(B508&lt;='1. Offset Engine'!C29*12,D508&gt;0.5,D508&gt;E508),1,0)</f>
      </c>
    </row>
    <row r="509" spans="2:10" x14ac:dyDescent="0.25">
      <c r="B509" s="67">
        <f>B508+1</f>
      </c>
      <c r="C509" s="68">
        <f>EDATE($C$7,B509)</f>
      </c>
      <c r="D509" s="69">
        <f>H508</f>
      </c>
      <c r="E509" s="69">
        <f>I508</f>
      </c>
      <c r="F509" s="69">
        <f>IF(J509=1,MAX(0,D509-E509)*'1. Offset Engine'!C28/100/12,0)</f>
      </c>
      <c r="G509" s="69">
        <f>IF(J509=1,MAX(0,MIN('1. Offset Engine'!$F$7-F509,D509)),0)</f>
      </c>
      <c r="H509" s="69">
        <f>IF(J509=1,MAX(0,D509-G509),0)</f>
      </c>
      <c r="I509" s="69">
        <f>IF(J509=1,E509+'1. Offset Engine'!B24,E509)</f>
      </c>
      <c r="J509" s="70">
        <f>IF(AND(B509&lt;='1. Offset Engine'!C29*12,D509&gt;0.5,D509&gt;E509),1,0)</f>
      </c>
    </row>
    <row r="510" spans="2:10" x14ac:dyDescent="0.25">
      <c r="B510" s="63">
        <f>B509+1</f>
      </c>
      <c r="C510" s="64">
        <f>EDATE($C$7,B510)</f>
      </c>
      <c r="D510" s="65">
        <f>H509</f>
      </c>
      <c r="E510" s="65">
        <f>I509</f>
      </c>
      <c r="F510" s="65">
        <f>IF(J510=1,MAX(0,D510-E510)*'1. Offset Engine'!C28/100/12,0)</f>
      </c>
      <c r="G510" s="65">
        <f>IF(J510=1,MAX(0,MIN('1. Offset Engine'!$F$7-F510,D510)),0)</f>
      </c>
      <c r="H510" s="65">
        <f>IF(J510=1,MAX(0,D510-G510),0)</f>
      </c>
      <c r="I510" s="65">
        <f>IF(J510=1,E510+'1. Offset Engine'!B24,E510)</f>
      </c>
      <c r="J510" s="66">
        <f>IF(AND(B510&lt;='1. Offset Engine'!C29*12,D510&gt;0.5,D510&gt;E510),1,0)</f>
      </c>
    </row>
    <row r="511" spans="2:10" x14ac:dyDescent="0.25">
      <c r="B511" s="67">
        <f>B510+1</f>
      </c>
      <c r="C511" s="68">
        <f>EDATE($C$7,B511)</f>
      </c>
      <c r="D511" s="69">
        <f>H510</f>
      </c>
      <c r="E511" s="69">
        <f>I510</f>
      </c>
      <c r="F511" s="69">
        <f>IF(J511=1,MAX(0,D511-E511)*'1. Offset Engine'!C28/100/12,0)</f>
      </c>
      <c r="G511" s="69">
        <f>IF(J511=1,MAX(0,MIN('1. Offset Engine'!$F$7-F511,D511)),0)</f>
      </c>
      <c r="H511" s="69">
        <f>IF(J511=1,MAX(0,D511-G511),0)</f>
      </c>
      <c r="I511" s="69">
        <f>IF(J511=1,E511+'1. Offset Engine'!B24,E511)</f>
      </c>
      <c r="J511" s="70">
        <f>IF(AND(B511&lt;='1. Offset Engine'!C29*12,D511&gt;0.5,D511&gt;E511),1,0)</f>
      </c>
    </row>
    <row r="512" spans="2:10" x14ac:dyDescent="0.25">
      <c r="B512" s="63">
        <f>B511+1</f>
      </c>
      <c r="C512" s="64">
        <f>EDATE($C$7,B512)</f>
      </c>
      <c r="D512" s="65">
        <f>H511</f>
      </c>
      <c r="E512" s="65">
        <f>I511</f>
      </c>
      <c r="F512" s="65">
        <f>IF(J512=1,MAX(0,D512-E512)*'1. Offset Engine'!C28/100/12,0)</f>
      </c>
      <c r="G512" s="65">
        <f>IF(J512=1,MAX(0,MIN('1. Offset Engine'!$F$7-F512,D512)),0)</f>
      </c>
      <c r="H512" s="65">
        <f>IF(J512=1,MAX(0,D512-G512),0)</f>
      </c>
      <c r="I512" s="65">
        <f>IF(J512=1,E512+'1. Offset Engine'!B24,E512)</f>
      </c>
      <c r="J512" s="66">
        <f>IF(AND(B512&lt;='1. Offset Engine'!C29*12,D512&gt;0.5,D512&gt;E512),1,0)</f>
      </c>
    </row>
    <row r="513" spans="2:10" x14ac:dyDescent="0.25">
      <c r="B513" s="67">
        <f>B512+1</f>
      </c>
      <c r="C513" s="68">
        <f>EDATE($C$7,B513)</f>
      </c>
      <c r="D513" s="69">
        <f>H512</f>
      </c>
      <c r="E513" s="69">
        <f>I512</f>
      </c>
      <c r="F513" s="69">
        <f>IF(J513=1,MAX(0,D513-E513)*'1. Offset Engine'!C28/100/12,0)</f>
      </c>
      <c r="G513" s="69">
        <f>IF(J513=1,MAX(0,MIN('1. Offset Engine'!$F$7-F513,D513)),0)</f>
      </c>
      <c r="H513" s="69">
        <f>IF(J513=1,MAX(0,D513-G513),0)</f>
      </c>
      <c r="I513" s="69">
        <f>IF(J513=1,E513+'1. Offset Engine'!B24,E513)</f>
      </c>
      <c r="J513" s="70">
        <f>IF(AND(B513&lt;='1. Offset Engine'!C29*12,D513&gt;0.5,D513&gt;E513),1,0)</f>
      </c>
    </row>
    <row r="514" spans="2:10" x14ac:dyDescent="0.25">
      <c r="B514" s="63">
        <f>B513+1</f>
      </c>
      <c r="C514" s="64">
        <f>EDATE($C$7,B514)</f>
      </c>
      <c r="D514" s="65">
        <f>H513</f>
      </c>
      <c r="E514" s="65">
        <f>I513</f>
      </c>
      <c r="F514" s="65">
        <f>IF(J514=1,MAX(0,D514-E514)*'1. Offset Engine'!C28/100/12,0)</f>
      </c>
      <c r="G514" s="65">
        <f>IF(J514=1,MAX(0,MIN('1. Offset Engine'!$F$7-F514,D514)),0)</f>
      </c>
      <c r="H514" s="65">
        <f>IF(J514=1,MAX(0,D514-G514),0)</f>
      </c>
      <c r="I514" s="65">
        <f>IF(J514=1,E514+'1. Offset Engine'!B24,E514)</f>
      </c>
      <c r="J514" s="66">
        <f>IF(AND(B514&lt;='1. Offset Engine'!C29*12,D514&gt;0.5,D514&gt;E514),1,0)</f>
      </c>
    </row>
    <row r="515" spans="2:10" x14ac:dyDescent="0.25">
      <c r="B515" s="67">
        <f>B514+1</f>
      </c>
      <c r="C515" s="68">
        <f>EDATE($C$7,B515)</f>
      </c>
      <c r="D515" s="69">
        <f>H514</f>
      </c>
      <c r="E515" s="69">
        <f>I514</f>
      </c>
      <c r="F515" s="69">
        <f>IF(J515=1,MAX(0,D515-E515)*'1. Offset Engine'!C28/100/12,0)</f>
      </c>
      <c r="G515" s="69">
        <f>IF(J515=1,MAX(0,MIN('1. Offset Engine'!$F$7-F515,D515)),0)</f>
      </c>
      <c r="H515" s="69">
        <f>IF(J515=1,MAX(0,D515-G515),0)</f>
      </c>
      <c r="I515" s="69">
        <f>IF(J515=1,E515+'1. Offset Engine'!B24,E515)</f>
      </c>
      <c r="J515" s="70">
        <f>IF(AND(B515&lt;='1. Offset Engine'!C29*12,D515&gt;0.5,D515&gt;E515),1,0)</f>
      </c>
    </row>
    <row r="516" spans="2:10" x14ac:dyDescent="0.25">
      <c r="B516" s="63">
        <f>B515+1</f>
      </c>
      <c r="C516" s="64">
        <f>EDATE($C$7,B516)</f>
      </c>
      <c r="D516" s="65">
        <f>H515</f>
      </c>
      <c r="E516" s="65">
        <f>I515</f>
      </c>
      <c r="F516" s="65">
        <f>IF(J516=1,MAX(0,D516-E516)*'1. Offset Engine'!C28/100/12,0)</f>
      </c>
      <c r="G516" s="65">
        <f>IF(J516=1,MAX(0,MIN('1. Offset Engine'!$F$7-F516,D516)),0)</f>
      </c>
      <c r="H516" s="65">
        <f>IF(J516=1,MAX(0,D516-G516),0)</f>
      </c>
      <c r="I516" s="65">
        <f>IF(J516=1,E516+'1. Offset Engine'!B24,E516)</f>
      </c>
      <c r="J516" s="66">
        <f>IF(AND(B516&lt;='1. Offset Engine'!C29*12,D516&gt;0.5,D516&gt;E516),1,0)</f>
      </c>
    </row>
    <row r="517" spans="2:10" x14ac:dyDescent="0.25">
      <c r="B517" s="67">
        <f>B516+1</f>
      </c>
      <c r="C517" s="68">
        <f>EDATE($C$7,B517)</f>
      </c>
      <c r="D517" s="69">
        <f>H516</f>
      </c>
      <c r="E517" s="69">
        <f>I516</f>
      </c>
      <c r="F517" s="69">
        <f>IF(J517=1,MAX(0,D517-E517)*'1. Offset Engine'!C28/100/12,0)</f>
      </c>
      <c r="G517" s="69">
        <f>IF(J517=1,MAX(0,MIN('1. Offset Engine'!$F$7-F517,D517)),0)</f>
      </c>
      <c r="H517" s="69">
        <f>IF(J517=1,MAX(0,D517-G517),0)</f>
      </c>
      <c r="I517" s="69">
        <f>IF(J517=1,E517+'1. Offset Engine'!B24,E517)</f>
      </c>
      <c r="J517" s="70">
        <f>IF(AND(B517&lt;='1. Offset Engine'!C29*12,D517&gt;0.5,D517&gt;E517),1,0)</f>
      </c>
    </row>
    <row r="518" spans="2:10" x14ac:dyDescent="0.25">
      <c r="B518" s="63">
        <f>B517+1</f>
      </c>
      <c r="C518" s="64">
        <f>EDATE($C$7,B518)</f>
      </c>
      <c r="D518" s="65">
        <f>H517</f>
      </c>
      <c r="E518" s="65">
        <f>I517</f>
      </c>
      <c r="F518" s="65">
        <f>IF(J518=1,MAX(0,D518-E518)*'1. Offset Engine'!C28/100/12,0)</f>
      </c>
      <c r="G518" s="65">
        <f>IF(J518=1,MAX(0,MIN('1. Offset Engine'!$F$7-F518,D518)),0)</f>
      </c>
      <c r="H518" s="65">
        <f>IF(J518=1,MAX(0,D518-G518),0)</f>
      </c>
      <c r="I518" s="65">
        <f>IF(J518=1,E518+'1. Offset Engine'!B24,E518)</f>
      </c>
      <c r="J518" s="66">
        <f>IF(AND(B518&lt;='1. Offset Engine'!C29*12,D518&gt;0.5,D518&gt;E518),1,0)</f>
      </c>
    </row>
    <row r="519" spans="2:10" x14ac:dyDescent="0.25">
      <c r="B519" s="67">
        <f>B518+1</f>
      </c>
      <c r="C519" s="68">
        <f>EDATE($C$7,B519)</f>
      </c>
      <c r="D519" s="69">
        <f>H518</f>
      </c>
      <c r="E519" s="69">
        <f>I518</f>
      </c>
      <c r="F519" s="69">
        <f>IF(J519=1,MAX(0,D519-E519)*'1. Offset Engine'!C28/100/12,0)</f>
      </c>
      <c r="G519" s="69">
        <f>IF(J519=1,MAX(0,MIN('1. Offset Engine'!$F$7-F519,D519)),0)</f>
      </c>
      <c r="H519" s="69">
        <f>IF(J519=1,MAX(0,D519-G519),0)</f>
      </c>
      <c r="I519" s="69">
        <f>IF(J519=1,E519+'1. Offset Engine'!B24,E519)</f>
      </c>
      <c r="J519" s="70">
        <f>IF(AND(B519&lt;='1. Offset Engine'!C29*12,D519&gt;0.5,D519&gt;E519),1,0)</f>
      </c>
    </row>
    <row r="520" spans="2:10" x14ac:dyDescent="0.25">
      <c r="B520" s="63">
        <f>B519+1</f>
      </c>
      <c r="C520" s="64">
        <f>EDATE($C$7,B520)</f>
      </c>
      <c r="D520" s="65">
        <f>H519</f>
      </c>
      <c r="E520" s="65">
        <f>I519</f>
      </c>
      <c r="F520" s="65">
        <f>IF(J520=1,MAX(0,D520-E520)*'1. Offset Engine'!C28/100/12,0)</f>
      </c>
      <c r="G520" s="65">
        <f>IF(J520=1,MAX(0,MIN('1. Offset Engine'!$F$7-F520,D520)),0)</f>
      </c>
      <c r="H520" s="65">
        <f>IF(J520=1,MAX(0,D520-G520),0)</f>
      </c>
      <c r="I520" s="65">
        <f>IF(J520=1,E520+'1. Offset Engine'!B24,E520)</f>
      </c>
      <c r="J520" s="66">
        <f>IF(AND(B520&lt;='1. Offset Engine'!C29*12,D520&gt;0.5,D520&gt;E520),1,0)</f>
      </c>
    </row>
    <row r="521" spans="2:10" x14ac:dyDescent="0.25">
      <c r="B521" s="67">
        <f>B520+1</f>
      </c>
      <c r="C521" s="68">
        <f>EDATE($C$7,B521)</f>
      </c>
      <c r="D521" s="69">
        <f>H520</f>
      </c>
      <c r="E521" s="69">
        <f>I520</f>
      </c>
      <c r="F521" s="69">
        <f>IF(J521=1,MAX(0,D521-E521)*'1. Offset Engine'!C28/100/12,0)</f>
      </c>
      <c r="G521" s="69">
        <f>IF(J521=1,MAX(0,MIN('1. Offset Engine'!$F$7-F521,D521)),0)</f>
      </c>
      <c r="H521" s="69">
        <f>IF(J521=1,MAX(0,D521-G521),0)</f>
      </c>
      <c r="I521" s="69">
        <f>IF(J521=1,E521+'1. Offset Engine'!B24,E521)</f>
      </c>
      <c r="J521" s="70">
        <f>IF(AND(B521&lt;='1. Offset Engine'!C29*12,D521&gt;0.5,D521&gt;E521),1,0)</f>
      </c>
    </row>
    <row r="522" spans="2:10" x14ac:dyDescent="0.25">
      <c r="B522" s="63">
        <f>B521+1</f>
      </c>
      <c r="C522" s="64">
        <f>EDATE($C$7,B522)</f>
      </c>
      <c r="D522" s="65">
        <f>H521</f>
      </c>
      <c r="E522" s="65">
        <f>I521</f>
      </c>
      <c r="F522" s="65">
        <f>IF(J522=1,MAX(0,D522-E522)*'1. Offset Engine'!C28/100/12,0)</f>
      </c>
      <c r="G522" s="65">
        <f>IF(J522=1,MAX(0,MIN('1. Offset Engine'!$F$7-F522,D522)),0)</f>
      </c>
      <c r="H522" s="65">
        <f>IF(J522=1,MAX(0,D522-G522),0)</f>
      </c>
      <c r="I522" s="65">
        <f>IF(J522=1,E522+'1. Offset Engine'!B24,E522)</f>
      </c>
      <c r="J522" s="66">
        <f>IF(AND(B522&lt;='1. Offset Engine'!C29*12,D522&gt;0.5,D522&gt;E522),1,0)</f>
      </c>
    </row>
    <row r="523" spans="2:10" x14ac:dyDescent="0.25">
      <c r="B523" s="67">
        <f>B522+1</f>
      </c>
      <c r="C523" s="68">
        <f>EDATE($C$7,B523)</f>
      </c>
      <c r="D523" s="69">
        <f>H522</f>
      </c>
      <c r="E523" s="69">
        <f>I522</f>
      </c>
      <c r="F523" s="69">
        <f>IF(J523=1,MAX(0,D523-E523)*'1. Offset Engine'!C28/100/12,0)</f>
      </c>
      <c r="G523" s="69">
        <f>IF(J523=1,MAX(0,MIN('1. Offset Engine'!$F$7-F523,D523)),0)</f>
      </c>
      <c r="H523" s="69">
        <f>IF(J523=1,MAX(0,D523-G523),0)</f>
      </c>
      <c r="I523" s="69">
        <f>IF(J523=1,E523+'1. Offset Engine'!B24,E523)</f>
      </c>
      <c r="J523" s="70">
        <f>IF(AND(B523&lt;='1. Offset Engine'!C29*12,D523&gt;0.5,D523&gt;E523),1,0)</f>
      </c>
    </row>
    <row r="524" spans="2:10" x14ac:dyDescent="0.25">
      <c r="B524" s="63">
        <f>B523+1</f>
      </c>
      <c r="C524" s="64">
        <f>EDATE($C$7,B524)</f>
      </c>
      <c r="D524" s="65">
        <f>H523</f>
      </c>
      <c r="E524" s="65">
        <f>I523</f>
      </c>
      <c r="F524" s="65">
        <f>IF(J524=1,MAX(0,D524-E524)*'1. Offset Engine'!C28/100/12,0)</f>
      </c>
      <c r="G524" s="65">
        <f>IF(J524=1,MAX(0,MIN('1. Offset Engine'!$F$7-F524,D524)),0)</f>
      </c>
      <c r="H524" s="65">
        <f>IF(J524=1,MAX(0,D524-G524),0)</f>
      </c>
      <c r="I524" s="65">
        <f>IF(J524=1,E524+'1. Offset Engine'!B24,E524)</f>
      </c>
      <c r="J524" s="66">
        <f>IF(AND(B524&lt;='1. Offset Engine'!C29*12,D524&gt;0.5,D524&gt;E524),1,0)</f>
      </c>
    </row>
    <row r="525" spans="2:10" x14ac:dyDescent="0.25">
      <c r="B525" s="67">
        <f>B524+1</f>
      </c>
      <c r="C525" s="68">
        <f>EDATE($C$7,B525)</f>
      </c>
      <c r="D525" s="69">
        <f>H524</f>
      </c>
      <c r="E525" s="69">
        <f>I524</f>
      </c>
      <c r="F525" s="69">
        <f>IF(J525=1,MAX(0,D525-E525)*'1. Offset Engine'!C28/100/12,0)</f>
      </c>
      <c r="G525" s="69">
        <f>IF(J525=1,MAX(0,MIN('1. Offset Engine'!$F$7-F525,D525)),0)</f>
      </c>
      <c r="H525" s="69">
        <f>IF(J525=1,MAX(0,D525-G525),0)</f>
      </c>
      <c r="I525" s="69">
        <f>IF(J525=1,E525+'1. Offset Engine'!B24,E525)</f>
      </c>
      <c r="J525" s="70">
        <f>IF(AND(B525&lt;='1. Offset Engine'!C29*12,D525&gt;0.5,D525&gt;E525),1,0)</f>
      </c>
    </row>
    <row r="526" spans="2:10" x14ac:dyDescent="0.25">
      <c r="B526" s="63">
        <f>B525+1</f>
      </c>
      <c r="C526" s="64">
        <f>EDATE($C$7,B526)</f>
      </c>
      <c r="D526" s="65">
        <f>H525</f>
      </c>
      <c r="E526" s="65">
        <f>I525</f>
      </c>
      <c r="F526" s="65">
        <f>IF(J526=1,MAX(0,D526-E526)*'1. Offset Engine'!C28/100/12,0)</f>
      </c>
      <c r="G526" s="65">
        <f>IF(J526=1,MAX(0,MIN('1. Offset Engine'!$F$7-F526,D526)),0)</f>
      </c>
      <c r="H526" s="65">
        <f>IF(J526=1,MAX(0,D526-G526),0)</f>
      </c>
      <c r="I526" s="65">
        <f>IF(J526=1,E526+'1. Offset Engine'!B24,E526)</f>
      </c>
      <c r="J526" s="66">
        <f>IF(AND(B526&lt;='1. Offset Engine'!C29*12,D526&gt;0.5,D526&gt;E526),1,0)</f>
      </c>
    </row>
    <row r="527" spans="2:10" x14ac:dyDescent="0.25">
      <c r="B527" s="67">
        <f>B526+1</f>
      </c>
      <c r="C527" s="68">
        <f>EDATE($C$7,B527)</f>
      </c>
      <c r="D527" s="69">
        <f>H526</f>
      </c>
      <c r="E527" s="69">
        <f>I526</f>
      </c>
      <c r="F527" s="69">
        <f>IF(J527=1,MAX(0,D527-E527)*'1. Offset Engine'!C28/100/12,0)</f>
      </c>
      <c r="G527" s="69">
        <f>IF(J527=1,MAX(0,MIN('1. Offset Engine'!$F$7-F527,D527)),0)</f>
      </c>
      <c r="H527" s="69">
        <f>IF(J527=1,MAX(0,D527-G527),0)</f>
      </c>
      <c r="I527" s="69">
        <f>IF(J527=1,E527+'1. Offset Engine'!B24,E527)</f>
      </c>
      <c r="J527" s="70">
        <f>IF(AND(B527&lt;='1. Offset Engine'!C29*12,D527&gt;0.5,D527&gt;E527),1,0)</f>
      </c>
    </row>
    <row r="528" spans="2:10" x14ac:dyDescent="0.25">
      <c r="B528" s="63">
        <f>B527+1</f>
      </c>
      <c r="C528" s="64">
        <f>EDATE($C$7,B528)</f>
      </c>
      <c r="D528" s="65">
        <f>H527</f>
      </c>
      <c r="E528" s="65">
        <f>I527</f>
      </c>
      <c r="F528" s="65">
        <f>IF(J528=1,MAX(0,D528-E528)*'1. Offset Engine'!C28/100/12,0)</f>
      </c>
      <c r="G528" s="65">
        <f>IF(J528=1,MAX(0,MIN('1. Offset Engine'!$F$7-F528,D528)),0)</f>
      </c>
      <c r="H528" s="65">
        <f>IF(J528=1,MAX(0,D528-G528),0)</f>
      </c>
      <c r="I528" s="65">
        <f>IF(J528=1,E528+'1. Offset Engine'!B24,E528)</f>
      </c>
      <c r="J528" s="66">
        <f>IF(AND(B528&lt;='1. Offset Engine'!C29*12,D528&gt;0.5,D528&gt;E528),1,0)</f>
      </c>
    </row>
    <row r="529" spans="2:10" x14ac:dyDescent="0.25">
      <c r="B529" s="67">
        <f>B528+1</f>
      </c>
      <c r="C529" s="68">
        <f>EDATE($C$7,B529)</f>
      </c>
      <c r="D529" s="69">
        <f>H528</f>
      </c>
      <c r="E529" s="69">
        <f>I528</f>
      </c>
      <c r="F529" s="69">
        <f>IF(J529=1,MAX(0,D529-E529)*'1. Offset Engine'!C28/100/12,0)</f>
      </c>
      <c r="G529" s="69">
        <f>IF(J529=1,MAX(0,MIN('1. Offset Engine'!$F$7-F529,D529)),0)</f>
      </c>
      <c r="H529" s="69">
        <f>IF(J529=1,MAX(0,D529-G529),0)</f>
      </c>
      <c r="I529" s="69">
        <f>IF(J529=1,E529+'1. Offset Engine'!B24,E529)</f>
      </c>
      <c r="J529" s="70">
        <f>IF(AND(B529&lt;='1. Offset Engine'!C29*12,D529&gt;0.5,D529&gt;E529),1,0)</f>
      </c>
    </row>
    <row r="530" spans="2:10" x14ac:dyDescent="0.25">
      <c r="B530" s="63">
        <f>B529+1</f>
      </c>
      <c r="C530" s="64">
        <f>EDATE($C$7,B530)</f>
      </c>
      <c r="D530" s="65">
        <f>H529</f>
      </c>
      <c r="E530" s="65">
        <f>I529</f>
      </c>
      <c r="F530" s="65">
        <f>IF(J530=1,MAX(0,D530-E530)*'1. Offset Engine'!C28/100/12,0)</f>
      </c>
      <c r="G530" s="65">
        <f>IF(J530=1,MAX(0,MIN('1. Offset Engine'!$F$7-F530,D530)),0)</f>
      </c>
      <c r="H530" s="65">
        <f>IF(J530=1,MAX(0,D530-G530),0)</f>
      </c>
      <c r="I530" s="65">
        <f>IF(J530=1,E530+'1. Offset Engine'!B24,E530)</f>
      </c>
      <c r="J530" s="66">
        <f>IF(AND(B530&lt;='1. Offset Engine'!C29*12,D530&gt;0.5,D530&gt;E530),1,0)</f>
      </c>
    </row>
    <row r="531" spans="2:10" x14ac:dyDescent="0.25">
      <c r="B531" s="67">
        <f>B530+1</f>
      </c>
      <c r="C531" s="68">
        <f>EDATE($C$7,B531)</f>
      </c>
      <c r="D531" s="69">
        <f>H530</f>
      </c>
      <c r="E531" s="69">
        <f>I530</f>
      </c>
      <c r="F531" s="69">
        <f>IF(J531=1,MAX(0,D531-E531)*'1. Offset Engine'!C28/100/12,0)</f>
      </c>
      <c r="G531" s="69">
        <f>IF(J531=1,MAX(0,MIN('1. Offset Engine'!$F$7-F531,D531)),0)</f>
      </c>
      <c r="H531" s="69">
        <f>IF(J531=1,MAX(0,D531-G531),0)</f>
      </c>
      <c r="I531" s="69">
        <f>IF(J531=1,E531+'1. Offset Engine'!B24,E531)</f>
      </c>
      <c r="J531" s="70">
        <f>IF(AND(B531&lt;='1. Offset Engine'!C29*12,D531&gt;0.5,D531&gt;E531),1,0)</f>
      </c>
    </row>
    <row r="532" spans="2:10" x14ac:dyDescent="0.25">
      <c r="B532" s="63">
        <f>B531+1</f>
      </c>
      <c r="C532" s="64">
        <f>EDATE($C$7,B532)</f>
      </c>
      <c r="D532" s="65">
        <f>H531</f>
      </c>
      <c r="E532" s="65">
        <f>I531</f>
      </c>
      <c r="F532" s="65">
        <f>IF(J532=1,MAX(0,D532-E532)*'1. Offset Engine'!C28/100/12,0)</f>
      </c>
      <c r="G532" s="65">
        <f>IF(J532=1,MAX(0,MIN('1. Offset Engine'!$F$7-F532,D532)),0)</f>
      </c>
      <c r="H532" s="65">
        <f>IF(J532=1,MAX(0,D532-G532),0)</f>
      </c>
      <c r="I532" s="65">
        <f>IF(J532=1,E532+'1. Offset Engine'!B24,E532)</f>
      </c>
      <c r="J532" s="66">
        <f>IF(AND(B532&lt;='1. Offset Engine'!C29*12,D532&gt;0.5,D532&gt;E532),1,0)</f>
      </c>
    </row>
    <row r="533" spans="2:10" x14ac:dyDescent="0.25">
      <c r="B533" s="67">
        <f>B532+1</f>
      </c>
      <c r="C533" s="68">
        <f>EDATE($C$7,B533)</f>
      </c>
      <c r="D533" s="69">
        <f>H532</f>
      </c>
      <c r="E533" s="69">
        <f>I532</f>
      </c>
      <c r="F533" s="69">
        <f>IF(J533=1,MAX(0,D533-E533)*'1. Offset Engine'!C28/100/12,0)</f>
      </c>
      <c r="G533" s="69">
        <f>IF(J533=1,MAX(0,MIN('1. Offset Engine'!$F$7-F533,D533)),0)</f>
      </c>
      <c r="H533" s="69">
        <f>IF(J533=1,MAX(0,D533-G533),0)</f>
      </c>
      <c r="I533" s="69">
        <f>IF(J533=1,E533+'1. Offset Engine'!B24,E533)</f>
      </c>
      <c r="J533" s="70">
        <f>IF(AND(B533&lt;='1. Offset Engine'!C29*12,D533&gt;0.5,D533&gt;E533),1,0)</f>
      </c>
    </row>
    <row r="534" spans="2:10" x14ac:dyDescent="0.25">
      <c r="B534" s="63">
        <f>B533+1</f>
      </c>
      <c r="C534" s="64">
        <f>EDATE($C$7,B534)</f>
      </c>
      <c r="D534" s="65">
        <f>H533</f>
      </c>
      <c r="E534" s="65">
        <f>I533</f>
      </c>
      <c r="F534" s="65">
        <f>IF(J534=1,MAX(0,D534-E534)*'1. Offset Engine'!C28/100/12,0)</f>
      </c>
      <c r="G534" s="65">
        <f>IF(J534=1,MAX(0,MIN('1. Offset Engine'!$F$7-F534,D534)),0)</f>
      </c>
      <c r="H534" s="65">
        <f>IF(J534=1,MAX(0,D534-G534),0)</f>
      </c>
      <c r="I534" s="65">
        <f>IF(J534=1,E534+'1. Offset Engine'!B24,E534)</f>
      </c>
      <c r="J534" s="66">
        <f>IF(AND(B534&lt;='1. Offset Engine'!C29*12,D534&gt;0.5,D534&gt;E534),1,0)</f>
      </c>
    </row>
    <row r="535" spans="2:10" x14ac:dyDescent="0.25">
      <c r="B535" s="67">
        <f>B534+1</f>
      </c>
      <c r="C535" s="68">
        <f>EDATE($C$7,B535)</f>
      </c>
      <c r="D535" s="69">
        <f>H534</f>
      </c>
      <c r="E535" s="69">
        <f>I534</f>
      </c>
      <c r="F535" s="69">
        <f>IF(J535=1,MAX(0,D535-E535)*'1. Offset Engine'!C28/100/12,0)</f>
      </c>
      <c r="G535" s="69">
        <f>IF(J535=1,MAX(0,MIN('1. Offset Engine'!$F$7-F535,D535)),0)</f>
      </c>
      <c r="H535" s="69">
        <f>IF(J535=1,MAX(0,D535-G535),0)</f>
      </c>
      <c r="I535" s="69">
        <f>IF(J535=1,E535+'1. Offset Engine'!B24,E535)</f>
      </c>
      <c r="J535" s="70">
        <f>IF(AND(B535&lt;='1. Offset Engine'!C29*12,D535&gt;0.5,D535&gt;E535),1,0)</f>
      </c>
    </row>
    <row r="536" spans="2:10" x14ac:dyDescent="0.25">
      <c r="B536" s="63">
        <f>B535+1</f>
      </c>
      <c r="C536" s="64">
        <f>EDATE($C$7,B536)</f>
      </c>
      <c r="D536" s="65">
        <f>H535</f>
      </c>
      <c r="E536" s="65">
        <f>I535</f>
      </c>
      <c r="F536" s="65">
        <f>IF(J536=1,MAX(0,D536-E536)*'1. Offset Engine'!C28/100/12,0)</f>
      </c>
      <c r="G536" s="65">
        <f>IF(J536=1,MAX(0,MIN('1. Offset Engine'!$F$7-F536,D536)),0)</f>
      </c>
      <c r="H536" s="65">
        <f>IF(J536=1,MAX(0,D536-G536),0)</f>
      </c>
      <c r="I536" s="65">
        <f>IF(J536=1,E536+'1. Offset Engine'!B24,E536)</f>
      </c>
      <c r="J536" s="66">
        <f>IF(AND(B536&lt;='1. Offset Engine'!C29*12,D536&gt;0.5,D536&gt;E536),1,0)</f>
      </c>
    </row>
    <row r="537" spans="2:10" x14ac:dyDescent="0.25">
      <c r="B537" s="67">
        <f>B536+1</f>
      </c>
      <c r="C537" s="68">
        <f>EDATE($C$7,B537)</f>
      </c>
      <c r="D537" s="69">
        <f>H536</f>
      </c>
      <c r="E537" s="69">
        <f>I536</f>
      </c>
      <c r="F537" s="69">
        <f>IF(J537=1,MAX(0,D537-E537)*'1. Offset Engine'!C28/100/12,0)</f>
      </c>
      <c r="G537" s="69">
        <f>IF(J537=1,MAX(0,MIN('1. Offset Engine'!$F$7-F537,D537)),0)</f>
      </c>
      <c r="H537" s="69">
        <f>IF(J537=1,MAX(0,D537-G537),0)</f>
      </c>
      <c r="I537" s="69">
        <f>IF(J537=1,E537+'1. Offset Engine'!B24,E537)</f>
      </c>
      <c r="J537" s="70">
        <f>IF(AND(B537&lt;='1. Offset Engine'!C29*12,D537&gt;0.5,D537&gt;E537),1,0)</f>
      </c>
    </row>
    <row r="538" spans="2:10" x14ac:dyDescent="0.25">
      <c r="B538" s="63">
        <f>B537+1</f>
      </c>
      <c r="C538" s="64">
        <f>EDATE($C$7,B538)</f>
      </c>
      <c r="D538" s="65">
        <f>H537</f>
      </c>
      <c r="E538" s="65">
        <f>I537</f>
      </c>
      <c r="F538" s="65">
        <f>IF(J538=1,MAX(0,D538-E538)*'1. Offset Engine'!C28/100/12,0)</f>
      </c>
      <c r="G538" s="65">
        <f>IF(J538=1,MAX(0,MIN('1. Offset Engine'!$F$7-F538,D538)),0)</f>
      </c>
      <c r="H538" s="65">
        <f>IF(J538=1,MAX(0,D538-G538),0)</f>
      </c>
      <c r="I538" s="65">
        <f>IF(J538=1,E538+'1. Offset Engine'!B24,E538)</f>
      </c>
      <c r="J538" s="66">
        <f>IF(AND(B538&lt;='1. Offset Engine'!C29*12,D538&gt;0.5,D538&gt;E538),1,0)</f>
      </c>
    </row>
    <row r="539" spans="2:10" x14ac:dyDescent="0.25">
      <c r="B539" s="67">
        <f>B538+1</f>
      </c>
      <c r="C539" s="68">
        <f>EDATE($C$7,B539)</f>
      </c>
      <c r="D539" s="69">
        <f>H538</f>
      </c>
      <c r="E539" s="69">
        <f>I538</f>
      </c>
      <c r="F539" s="69">
        <f>IF(J539=1,MAX(0,D539-E539)*'1. Offset Engine'!C28/100/12,0)</f>
      </c>
      <c r="G539" s="69">
        <f>IF(J539=1,MAX(0,MIN('1. Offset Engine'!$F$7-F539,D539)),0)</f>
      </c>
      <c r="H539" s="69">
        <f>IF(J539=1,MAX(0,D539-G539),0)</f>
      </c>
      <c r="I539" s="69">
        <f>IF(J539=1,E539+'1. Offset Engine'!B24,E539)</f>
      </c>
      <c r="J539" s="70">
        <f>IF(AND(B539&lt;='1. Offset Engine'!C29*12,D539&gt;0.5,D539&gt;E539),1,0)</f>
      </c>
    </row>
    <row r="540" spans="2:10" x14ac:dyDescent="0.25">
      <c r="B540" s="63">
        <f>B539+1</f>
      </c>
      <c r="C540" s="64">
        <f>EDATE($C$7,B540)</f>
      </c>
      <c r="D540" s="65">
        <f>H539</f>
      </c>
      <c r="E540" s="65">
        <f>I539</f>
      </c>
      <c r="F540" s="65">
        <f>IF(J540=1,MAX(0,D540-E540)*'1. Offset Engine'!C28/100/12,0)</f>
      </c>
      <c r="G540" s="65">
        <f>IF(J540=1,MAX(0,MIN('1. Offset Engine'!$F$7-F540,D540)),0)</f>
      </c>
      <c r="H540" s="65">
        <f>IF(J540=1,MAX(0,D540-G540),0)</f>
      </c>
      <c r="I540" s="65">
        <f>IF(J540=1,E540+'1. Offset Engine'!B24,E540)</f>
      </c>
      <c r="J540" s="66">
        <f>IF(AND(B540&lt;='1. Offset Engine'!C29*12,D540&gt;0.5,D540&gt;E540),1,0)</f>
      </c>
    </row>
    <row r="541" spans="2:10" x14ac:dyDescent="0.25">
      <c r="B541" s="67">
        <f>B540+1</f>
      </c>
      <c r="C541" s="68">
        <f>EDATE($C$7,B541)</f>
      </c>
      <c r="D541" s="69">
        <f>H540</f>
      </c>
      <c r="E541" s="69">
        <f>I540</f>
      </c>
      <c r="F541" s="69">
        <f>IF(J541=1,MAX(0,D541-E541)*'1. Offset Engine'!C28/100/12,0)</f>
      </c>
      <c r="G541" s="69">
        <f>IF(J541=1,MAX(0,MIN('1. Offset Engine'!$F$7-F541,D541)),0)</f>
      </c>
      <c r="H541" s="69">
        <f>IF(J541=1,MAX(0,D541-G541),0)</f>
      </c>
      <c r="I541" s="69">
        <f>IF(J541=1,E541+'1. Offset Engine'!B24,E541)</f>
      </c>
      <c r="J541" s="70">
        <f>IF(AND(B541&lt;='1. Offset Engine'!C29*12,D541&gt;0.5,D541&gt;E541),1,0)</f>
      </c>
    </row>
    <row r="542" spans="2:10" x14ac:dyDescent="0.25">
      <c r="B542" s="63">
        <f>B541+1</f>
      </c>
      <c r="C542" s="64">
        <f>EDATE($C$7,B542)</f>
      </c>
      <c r="D542" s="65">
        <f>H541</f>
      </c>
      <c r="E542" s="65">
        <f>I541</f>
      </c>
      <c r="F542" s="65">
        <f>IF(J542=1,MAX(0,D542-E542)*'1. Offset Engine'!C28/100/12,0)</f>
      </c>
      <c r="G542" s="65">
        <f>IF(J542=1,MAX(0,MIN('1. Offset Engine'!$F$7-F542,D542)),0)</f>
      </c>
      <c r="H542" s="65">
        <f>IF(J542=1,MAX(0,D542-G542),0)</f>
      </c>
      <c r="I542" s="65">
        <f>IF(J542=1,E542+'1. Offset Engine'!B24,E542)</f>
      </c>
      <c r="J542" s="66">
        <f>IF(AND(B542&lt;='1. Offset Engine'!C29*12,D542&gt;0.5,D542&gt;E542),1,0)</f>
      </c>
    </row>
    <row r="543" spans="2:10" x14ac:dyDescent="0.25">
      <c r="B543" s="67">
        <f>B542+1</f>
      </c>
      <c r="C543" s="68">
        <f>EDATE($C$7,B543)</f>
      </c>
      <c r="D543" s="69">
        <f>H542</f>
      </c>
      <c r="E543" s="69">
        <f>I542</f>
      </c>
      <c r="F543" s="69">
        <f>IF(J543=1,MAX(0,D543-E543)*'1. Offset Engine'!C28/100/12,0)</f>
      </c>
      <c r="G543" s="69">
        <f>IF(J543=1,MAX(0,MIN('1. Offset Engine'!$F$7-F543,D543)),0)</f>
      </c>
      <c r="H543" s="69">
        <f>IF(J543=1,MAX(0,D543-G543),0)</f>
      </c>
      <c r="I543" s="69">
        <f>IF(J543=1,E543+'1. Offset Engine'!B24,E543)</f>
      </c>
      <c r="J543" s="70">
        <f>IF(AND(B543&lt;='1. Offset Engine'!C29*12,D543&gt;0.5,D543&gt;E543),1,0)</f>
      </c>
    </row>
    <row r="544" spans="2:10" x14ac:dyDescent="0.25">
      <c r="B544" s="63">
        <f>B543+1</f>
      </c>
      <c r="C544" s="64">
        <f>EDATE($C$7,B544)</f>
      </c>
      <c r="D544" s="65">
        <f>H543</f>
      </c>
      <c r="E544" s="65">
        <f>I543</f>
      </c>
      <c r="F544" s="65">
        <f>IF(J544=1,MAX(0,D544-E544)*'1. Offset Engine'!C28/100/12,0)</f>
      </c>
      <c r="G544" s="65">
        <f>IF(J544=1,MAX(0,MIN('1. Offset Engine'!$F$7-F544,D544)),0)</f>
      </c>
      <c r="H544" s="65">
        <f>IF(J544=1,MAX(0,D544-G544),0)</f>
      </c>
      <c r="I544" s="65">
        <f>IF(J544=1,E544+'1. Offset Engine'!B24,E544)</f>
      </c>
      <c r="J544" s="66">
        <f>IF(AND(B544&lt;='1. Offset Engine'!C29*12,D544&gt;0.5,D544&gt;E544),1,0)</f>
      </c>
    </row>
    <row r="545" spans="2:10" x14ac:dyDescent="0.25">
      <c r="B545" s="67">
        <f>B544+1</f>
      </c>
      <c r="C545" s="68">
        <f>EDATE($C$7,B545)</f>
      </c>
      <c r="D545" s="69">
        <f>H544</f>
      </c>
      <c r="E545" s="69">
        <f>I544</f>
      </c>
      <c r="F545" s="69">
        <f>IF(J545=1,MAX(0,D545-E545)*'1. Offset Engine'!C28/100/12,0)</f>
      </c>
      <c r="G545" s="69">
        <f>IF(J545=1,MAX(0,MIN('1. Offset Engine'!$F$7-F545,D545)),0)</f>
      </c>
      <c r="H545" s="69">
        <f>IF(J545=1,MAX(0,D545-G545),0)</f>
      </c>
      <c r="I545" s="69">
        <f>IF(J545=1,E545+'1. Offset Engine'!B24,E545)</f>
      </c>
      <c r="J545" s="70">
        <f>IF(AND(B545&lt;='1. Offset Engine'!C29*12,D545&gt;0.5,D545&gt;E545),1,0)</f>
      </c>
    </row>
    <row r="546" spans="2:10" x14ac:dyDescent="0.25">
      <c r="B546" s="63">
        <f>B545+1</f>
      </c>
      <c r="C546" s="64">
        <f>EDATE($C$7,B546)</f>
      </c>
      <c r="D546" s="65">
        <f>H545</f>
      </c>
      <c r="E546" s="65">
        <f>I545</f>
      </c>
      <c r="F546" s="65">
        <f>IF(J546=1,MAX(0,D546-E546)*'1. Offset Engine'!C28/100/12,0)</f>
      </c>
      <c r="G546" s="65">
        <f>IF(J546=1,MAX(0,MIN('1. Offset Engine'!$F$7-F546,D546)),0)</f>
      </c>
      <c r="H546" s="65">
        <f>IF(J546=1,MAX(0,D546-G546),0)</f>
      </c>
      <c r="I546" s="65">
        <f>IF(J546=1,E546+'1. Offset Engine'!B24,E546)</f>
      </c>
      <c r="J546" s="66">
        <f>IF(AND(B546&lt;='1. Offset Engine'!C29*12,D546&gt;0.5,D546&gt;E546),1,0)</f>
      </c>
    </row>
    <row r="547" spans="2:10" x14ac:dyDescent="0.25">
      <c r="B547" s="67">
        <f>B546+1</f>
      </c>
      <c r="C547" s="68">
        <f>EDATE($C$7,B547)</f>
      </c>
      <c r="D547" s="69">
        <f>H546</f>
      </c>
      <c r="E547" s="69">
        <f>I546</f>
      </c>
      <c r="F547" s="69">
        <f>IF(J547=1,MAX(0,D547-E547)*'1. Offset Engine'!C28/100/12,0)</f>
      </c>
      <c r="G547" s="69">
        <f>IF(J547=1,MAX(0,MIN('1. Offset Engine'!$F$7-F547,D547)),0)</f>
      </c>
      <c r="H547" s="69">
        <f>IF(J547=1,MAX(0,D547-G547),0)</f>
      </c>
      <c r="I547" s="69">
        <f>IF(J547=1,E547+'1. Offset Engine'!B24,E547)</f>
      </c>
      <c r="J547" s="70">
        <f>IF(AND(B547&lt;='1. Offset Engine'!C29*12,D547&gt;0.5,D547&gt;E547),1,0)</f>
      </c>
    </row>
    <row r="548" spans="2:10" x14ac:dyDescent="0.25">
      <c r="B548" s="63">
        <f>B547+1</f>
      </c>
      <c r="C548" s="64">
        <f>EDATE($C$7,B548)</f>
      </c>
      <c r="D548" s="65">
        <f>H547</f>
      </c>
      <c r="E548" s="65">
        <f>I547</f>
      </c>
      <c r="F548" s="65">
        <f>IF(J548=1,MAX(0,D548-E548)*'1. Offset Engine'!C28/100/12,0)</f>
      </c>
      <c r="G548" s="65">
        <f>IF(J548=1,MAX(0,MIN('1. Offset Engine'!$F$7-F548,D548)),0)</f>
      </c>
      <c r="H548" s="65">
        <f>IF(J548=1,MAX(0,D548-G548),0)</f>
      </c>
      <c r="I548" s="65">
        <f>IF(J548=1,E548+'1. Offset Engine'!B24,E548)</f>
      </c>
      <c r="J548" s="66">
        <f>IF(AND(B548&lt;='1. Offset Engine'!C29*12,D548&gt;0.5,D548&gt;E548),1,0)</f>
      </c>
    </row>
    <row r="549" spans="2:10" x14ac:dyDescent="0.25">
      <c r="B549" s="67">
        <f>B548+1</f>
      </c>
      <c r="C549" s="68">
        <f>EDATE($C$7,B549)</f>
      </c>
      <c r="D549" s="69">
        <f>H548</f>
      </c>
      <c r="E549" s="69">
        <f>I548</f>
      </c>
      <c r="F549" s="69">
        <f>IF(J549=1,MAX(0,D549-E549)*'1. Offset Engine'!C28/100/12,0)</f>
      </c>
      <c r="G549" s="69">
        <f>IF(J549=1,MAX(0,MIN('1. Offset Engine'!$F$7-F549,D549)),0)</f>
      </c>
      <c r="H549" s="69">
        <f>IF(J549=1,MAX(0,D549-G549),0)</f>
      </c>
      <c r="I549" s="69">
        <f>IF(J549=1,E549+'1. Offset Engine'!B24,E549)</f>
      </c>
      <c r="J549" s="70">
        <f>IF(AND(B549&lt;='1. Offset Engine'!C29*12,D549&gt;0.5,D549&gt;E549),1,0)</f>
      </c>
    </row>
    <row r="550" spans="2:10" x14ac:dyDescent="0.25">
      <c r="B550" s="63">
        <f>B549+1</f>
      </c>
      <c r="C550" s="64">
        <f>EDATE($C$7,B550)</f>
      </c>
      <c r="D550" s="65">
        <f>H549</f>
      </c>
      <c r="E550" s="65">
        <f>I549</f>
      </c>
      <c r="F550" s="65">
        <f>IF(J550=1,MAX(0,D550-E550)*'1. Offset Engine'!C28/100/12,0)</f>
      </c>
      <c r="G550" s="65">
        <f>IF(J550=1,MAX(0,MIN('1. Offset Engine'!$F$7-F550,D550)),0)</f>
      </c>
      <c r="H550" s="65">
        <f>IF(J550=1,MAX(0,D550-G550),0)</f>
      </c>
      <c r="I550" s="65">
        <f>IF(J550=1,E550+'1. Offset Engine'!B24,E550)</f>
      </c>
      <c r="J550" s="66">
        <f>IF(AND(B550&lt;='1. Offset Engine'!C29*12,D550&gt;0.5,D550&gt;E550),1,0)</f>
      </c>
    </row>
    <row r="551" spans="2:10" x14ac:dyDescent="0.25">
      <c r="B551" s="67">
        <f>B550+1</f>
      </c>
      <c r="C551" s="68">
        <f>EDATE($C$7,B551)</f>
      </c>
      <c r="D551" s="69">
        <f>H550</f>
      </c>
      <c r="E551" s="69">
        <f>I550</f>
      </c>
      <c r="F551" s="69">
        <f>IF(J551=1,MAX(0,D551-E551)*'1. Offset Engine'!C28/100/12,0)</f>
      </c>
      <c r="G551" s="69">
        <f>IF(J551=1,MAX(0,MIN('1. Offset Engine'!$F$7-F551,D551)),0)</f>
      </c>
      <c r="H551" s="69">
        <f>IF(J551=1,MAX(0,D551-G551),0)</f>
      </c>
      <c r="I551" s="69">
        <f>IF(J551=1,E551+'1. Offset Engine'!B24,E551)</f>
      </c>
      <c r="J551" s="70">
        <f>IF(AND(B551&lt;='1. Offset Engine'!C29*12,D551&gt;0.5,D551&gt;E551),1,0)</f>
      </c>
    </row>
    <row r="552" spans="2:10" x14ac:dyDescent="0.25">
      <c r="B552" s="63">
        <f>B551+1</f>
      </c>
      <c r="C552" s="64">
        <f>EDATE($C$7,B552)</f>
      </c>
      <c r="D552" s="65">
        <f>H551</f>
      </c>
      <c r="E552" s="65">
        <f>I551</f>
      </c>
      <c r="F552" s="65">
        <f>IF(J552=1,MAX(0,D552-E552)*'1. Offset Engine'!C28/100/12,0)</f>
      </c>
      <c r="G552" s="65">
        <f>IF(J552=1,MAX(0,MIN('1. Offset Engine'!$F$7-F552,D552)),0)</f>
      </c>
      <c r="H552" s="65">
        <f>IF(J552=1,MAX(0,D552-G552),0)</f>
      </c>
      <c r="I552" s="65">
        <f>IF(J552=1,E552+'1. Offset Engine'!B24,E552)</f>
      </c>
      <c r="J552" s="66">
        <f>IF(AND(B552&lt;='1. Offset Engine'!C29*12,D552&gt;0.5,D552&gt;E552),1,0)</f>
      </c>
    </row>
    <row r="553" spans="2:10" x14ac:dyDescent="0.25">
      <c r="B553" s="67">
        <f>B552+1</f>
      </c>
      <c r="C553" s="68">
        <f>EDATE($C$7,B553)</f>
      </c>
      <c r="D553" s="69">
        <f>H552</f>
      </c>
      <c r="E553" s="69">
        <f>I552</f>
      </c>
      <c r="F553" s="69">
        <f>IF(J553=1,MAX(0,D553-E553)*'1. Offset Engine'!C28/100/12,0)</f>
      </c>
      <c r="G553" s="69">
        <f>IF(J553=1,MAX(0,MIN('1. Offset Engine'!$F$7-F553,D553)),0)</f>
      </c>
      <c r="H553" s="69">
        <f>IF(J553=1,MAX(0,D553-G553),0)</f>
      </c>
      <c r="I553" s="69">
        <f>IF(J553=1,E553+'1. Offset Engine'!B24,E553)</f>
      </c>
      <c r="J553" s="70">
        <f>IF(AND(B553&lt;='1. Offset Engine'!C29*12,D553&gt;0.5,D553&gt;E553),1,0)</f>
      </c>
    </row>
    <row r="554" spans="2:10" x14ac:dyDescent="0.25">
      <c r="B554" s="63">
        <f>B553+1</f>
      </c>
      <c r="C554" s="64">
        <f>EDATE($C$7,B554)</f>
      </c>
      <c r="D554" s="65">
        <f>H553</f>
      </c>
      <c r="E554" s="65">
        <f>I553</f>
      </c>
      <c r="F554" s="65">
        <f>IF(J554=1,MAX(0,D554-E554)*'1. Offset Engine'!C28/100/12,0)</f>
      </c>
      <c r="G554" s="65">
        <f>IF(J554=1,MAX(0,MIN('1. Offset Engine'!$F$7-F554,D554)),0)</f>
      </c>
      <c r="H554" s="65">
        <f>IF(J554=1,MAX(0,D554-G554),0)</f>
      </c>
      <c r="I554" s="65">
        <f>IF(J554=1,E554+'1. Offset Engine'!B24,E554)</f>
      </c>
      <c r="J554" s="66">
        <f>IF(AND(B554&lt;='1. Offset Engine'!C29*12,D554&gt;0.5,D554&gt;E554),1,0)</f>
      </c>
    </row>
    <row r="555" spans="2:10" x14ac:dyDescent="0.25">
      <c r="B555" s="67">
        <f>B554+1</f>
      </c>
      <c r="C555" s="68">
        <f>EDATE($C$7,B555)</f>
      </c>
      <c r="D555" s="69">
        <f>H554</f>
      </c>
      <c r="E555" s="69">
        <f>I554</f>
      </c>
      <c r="F555" s="69">
        <f>IF(J555=1,MAX(0,D555-E555)*'1. Offset Engine'!C28/100/12,0)</f>
      </c>
      <c r="G555" s="69">
        <f>IF(J555=1,MAX(0,MIN('1. Offset Engine'!$F$7-F555,D555)),0)</f>
      </c>
      <c r="H555" s="69">
        <f>IF(J555=1,MAX(0,D555-G555),0)</f>
      </c>
      <c r="I555" s="69">
        <f>IF(J555=1,E555+'1. Offset Engine'!B24,E555)</f>
      </c>
      <c r="J555" s="70">
        <f>IF(AND(B555&lt;='1. Offset Engine'!C29*12,D555&gt;0.5,D555&gt;E555),1,0)</f>
      </c>
    </row>
    <row r="556" spans="2:10" x14ac:dyDescent="0.25">
      <c r="B556" s="63">
        <f>B555+1</f>
      </c>
      <c r="C556" s="64">
        <f>EDATE($C$7,B556)</f>
      </c>
      <c r="D556" s="65">
        <f>H555</f>
      </c>
      <c r="E556" s="65">
        <f>I555</f>
      </c>
      <c r="F556" s="65">
        <f>IF(J556=1,MAX(0,D556-E556)*'1. Offset Engine'!C28/100/12,0)</f>
      </c>
      <c r="G556" s="65">
        <f>IF(J556=1,MAX(0,MIN('1. Offset Engine'!$F$7-F556,D556)),0)</f>
      </c>
      <c r="H556" s="65">
        <f>IF(J556=1,MAX(0,D556-G556),0)</f>
      </c>
      <c r="I556" s="65">
        <f>IF(J556=1,E556+'1. Offset Engine'!B24,E556)</f>
      </c>
      <c r="J556" s="66">
        <f>IF(AND(B556&lt;='1. Offset Engine'!C29*12,D556&gt;0.5,D556&gt;E556),1,0)</f>
      </c>
    </row>
    <row r="557" spans="2:10" x14ac:dyDescent="0.25">
      <c r="B557" s="67">
        <f>B556+1</f>
      </c>
      <c r="C557" s="68">
        <f>EDATE($C$7,B557)</f>
      </c>
      <c r="D557" s="69">
        <f>H556</f>
      </c>
      <c r="E557" s="69">
        <f>I556</f>
      </c>
      <c r="F557" s="69">
        <f>IF(J557=1,MAX(0,D557-E557)*'1. Offset Engine'!C28/100/12,0)</f>
      </c>
      <c r="G557" s="69">
        <f>IF(J557=1,MAX(0,MIN('1. Offset Engine'!$F$7-F557,D557)),0)</f>
      </c>
      <c r="H557" s="69">
        <f>IF(J557=1,MAX(0,D557-G557),0)</f>
      </c>
      <c r="I557" s="69">
        <f>IF(J557=1,E557+'1. Offset Engine'!B24,E557)</f>
      </c>
      <c r="J557" s="70">
        <f>IF(AND(B557&lt;='1. Offset Engine'!C29*12,D557&gt;0.5,D557&gt;E557),1,0)</f>
      </c>
    </row>
    <row r="558" spans="2:10" x14ac:dyDescent="0.25">
      <c r="B558" s="63">
        <f>B557+1</f>
      </c>
      <c r="C558" s="64">
        <f>EDATE($C$7,B558)</f>
      </c>
      <c r="D558" s="65">
        <f>H557</f>
      </c>
      <c r="E558" s="65">
        <f>I557</f>
      </c>
      <c r="F558" s="65">
        <f>IF(J558=1,MAX(0,D558-E558)*'1. Offset Engine'!C28/100/12,0)</f>
      </c>
      <c r="G558" s="65">
        <f>IF(J558=1,MAX(0,MIN('1. Offset Engine'!$F$7-F558,D558)),0)</f>
      </c>
      <c r="H558" s="65">
        <f>IF(J558=1,MAX(0,D558-G558),0)</f>
      </c>
      <c r="I558" s="65">
        <f>IF(J558=1,E558+'1. Offset Engine'!B24,E558)</f>
      </c>
      <c r="J558" s="66">
        <f>IF(AND(B558&lt;='1. Offset Engine'!C29*12,D558&gt;0.5,D558&gt;E558),1,0)</f>
      </c>
    </row>
    <row r="559" spans="2:10" x14ac:dyDescent="0.25">
      <c r="B559" s="67">
        <f>B558+1</f>
      </c>
      <c r="C559" s="68">
        <f>EDATE($C$7,B559)</f>
      </c>
      <c r="D559" s="69">
        <f>H558</f>
      </c>
      <c r="E559" s="69">
        <f>I558</f>
      </c>
      <c r="F559" s="69">
        <f>IF(J559=1,MAX(0,D559-E559)*'1. Offset Engine'!C28/100/12,0)</f>
      </c>
      <c r="G559" s="69">
        <f>IF(J559=1,MAX(0,MIN('1. Offset Engine'!$F$7-F559,D559)),0)</f>
      </c>
      <c r="H559" s="69">
        <f>IF(J559=1,MAX(0,D559-G559),0)</f>
      </c>
      <c r="I559" s="69">
        <f>IF(J559=1,E559+'1. Offset Engine'!B24,E559)</f>
      </c>
      <c r="J559" s="70">
        <f>IF(AND(B559&lt;='1. Offset Engine'!C29*12,D559&gt;0.5,D559&gt;E559),1,0)</f>
      </c>
    </row>
    <row r="560" spans="2:10" x14ac:dyDescent="0.25">
      <c r="B560" s="63">
        <f>B559+1</f>
      </c>
      <c r="C560" s="64">
        <f>EDATE($C$7,B560)</f>
      </c>
      <c r="D560" s="65">
        <f>H559</f>
      </c>
      <c r="E560" s="65">
        <f>I559</f>
      </c>
      <c r="F560" s="65">
        <f>IF(J560=1,MAX(0,D560-E560)*'1. Offset Engine'!C28/100/12,0)</f>
      </c>
      <c r="G560" s="65">
        <f>IF(J560=1,MAX(0,MIN('1. Offset Engine'!$F$7-F560,D560)),0)</f>
      </c>
      <c r="H560" s="65">
        <f>IF(J560=1,MAX(0,D560-G560),0)</f>
      </c>
      <c r="I560" s="65">
        <f>IF(J560=1,E560+'1. Offset Engine'!B24,E560)</f>
      </c>
      <c r="J560" s="66">
        <f>IF(AND(B560&lt;='1. Offset Engine'!C29*12,D560&gt;0.5,D560&gt;E560),1,0)</f>
      </c>
    </row>
    <row r="561" spans="2:10" x14ac:dyDescent="0.25">
      <c r="B561" s="67">
        <f>B560+1</f>
      </c>
      <c r="C561" s="68">
        <f>EDATE($C$7,B561)</f>
      </c>
      <c r="D561" s="69">
        <f>H560</f>
      </c>
      <c r="E561" s="69">
        <f>I560</f>
      </c>
      <c r="F561" s="69">
        <f>IF(J561=1,MAX(0,D561-E561)*'1. Offset Engine'!C28/100/12,0)</f>
      </c>
      <c r="G561" s="69">
        <f>IF(J561=1,MAX(0,MIN('1. Offset Engine'!$F$7-F561,D561)),0)</f>
      </c>
      <c r="H561" s="69">
        <f>IF(J561=1,MAX(0,D561-G561),0)</f>
      </c>
      <c r="I561" s="69">
        <f>IF(J561=1,E561+'1. Offset Engine'!B24,E561)</f>
      </c>
      <c r="J561" s="70">
        <f>IF(AND(B561&lt;='1. Offset Engine'!C29*12,D561&gt;0.5,D561&gt;E561),1,0)</f>
      </c>
    </row>
    <row r="562" spans="2:10" x14ac:dyDescent="0.25">
      <c r="B562" s="63">
        <f>B561+1</f>
      </c>
      <c r="C562" s="64">
        <f>EDATE($C$7,B562)</f>
      </c>
      <c r="D562" s="65">
        <f>H561</f>
      </c>
      <c r="E562" s="65">
        <f>I561</f>
      </c>
      <c r="F562" s="65">
        <f>IF(J562=1,MAX(0,D562-E562)*'1. Offset Engine'!C28/100/12,0)</f>
      </c>
      <c r="G562" s="65">
        <f>IF(J562=1,MAX(0,MIN('1. Offset Engine'!$F$7-F562,D562)),0)</f>
      </c>
      <c r="H562" s="65">
        <f>IF(J562=1,MAX(0,D562-G562),0)</f>
      </c>
      <c r="I562" s="65">
        <f>IF(J562=1,E562+'1. Offset Engine'!B24,E562)</f>
      </c>
      <c r="J562" s="66">
        <f>IF(AND(B562&lt;='1. Offset Engine'!C29*12,D562&gt;0.5,D562&gt;E562),1,0)</f>
      </c>
    </row>
    <row r="563" spans="2:10" x14ac:dyDescent="0.25">
      <c r="B563" s="67">
        <f>B562+1</f>
      </c>
      <c r="C563" s="68">
        <f>EDATE($C$7,B563)</f>
      </c>
      <c r="D563" s="69">
        <f>H562</f>
      </c>
      <c r="E563" s="69">
        <f>I562</f>
      </c>
      <c r="F563" s="69">
        <f>IF(J563=1,MAX(0,D563-E563)*'1. Offset Engine'!C28/100/12,0)</f>
      </c>
      <c r="G563" s="69">
        <f>IF(J563=1,MAX(0,MIN('1. Offset Engine'!$F$7-F563,D563)),0)</f>
      </c>
      <c r="H563" s="69">
        <f>IF(J563=1,MAX(0,D563-G563),0)</f>
      </c>
      <c r="I563" s="69">
        <f>IF(J563=1,E563+'1. Offset Engine'!B24,E563)</f>
      </c>
      <c r="J563" s="70">
        <f>IF(AND(B563&lt;='1. Offset Engine'!C29*12,D563&gt;0.5,D563&gt;E563),1,0)</f>
      </c>
    </row>
    <row r="564" spans="2:10" x14ac:dyDescent="0.25">
      <c r="B564" s="63">
        <f>B563+1</f>
      </c>
      <c r="C564" s="64">
        <f>EDATE($C$7,B564)</f>
      </c>
      <c r="D564" s="65">
        <f>H563</f>
      </c>
      <c r="E564" s="65">
        <f>I563</f>
      </c>
      <c r="F564" s="65">
        <f>IF(J564=1,MAX(0,D564-E564)*'1. Offset Engine'!C28/100/12,0)</f>
      </c>
      <c r="G564" s="65">
        <f>IF(J564=1,MAX(0,MIN('1. Offset Engine'!$F$7-F564,D564)),0)</f>
      </c>
      <c r="H564" s="65">
        <f>IF(J564=1,MAX(0,D564-G564),0)</f>
      </c>
      <c r="I564" s="65">
        <f>IF(J564=1,E564+'1. Offset Engine'!B24,E564)</f>
      </c>
      <c r="J564" s="66">
        <f>IF(AND(B564&lt;='1. Offset Engine'!C29*12,D564&gt;0.5,D564&gt;E564),1,0)</f>
      </c>
    </row>
    <row r="565" spans="2:10" x14ac:dyDescent="0.25">
      <c r="B565" s="67">
        <f>B564+1</f>
      </c>
      <c r="C565" s="68">
        <f>EDATE($C$7,B565)</f>
      </c>
      <c r="D565" s="69">
        <f>H564</f>
      </c>
      <c r="E565" s="69">
        <f>I564</f>
      </c>
      <c r="F565" s="69">
        <f>IF(J565=1,MAX(0,D565-E565)*'1. Offset Engine'!C28/100/12,0)</f>
      </c>
      <c r="G565" s="69">
        <f>IF(J565=1,MAX(0,MIN('1. Offset Engine'!$F$7-F565,D565)),0)</f>
      </c>
      <c r="H565" s="69">
        <f>IF(J565=1,MAX(0,D565-G565),0)</f>
      </c>
      <c r="I565" s="69">
        <f>IF(J565=1,E565+'1. Offset Engine'!B24,E565)</f>
      </c>
      <c r="J565" s="70">
        <f>IF(AND(B565&lt;='1. Offset Engine'!C29*12,D565&gt;0.5,D565&gt;E565),1,0)</f>
      </c>
    </row>
    <row r="566" spans="2:10" x14ac:dyDescent="0.25">
      <c r="B566" s="63">
        <f>B565+1</f>
      </c>
      <c r="C566" s="64">
        <f>EDATE($C$7,B566)</f>
      </c>
      <c r="D566" s="65">
        <f>H565</f>
      </c>
      <c r="E566" s="65">
        <f>I565</f>
      </c>
      <c r="F566" s="65">
        <f>IF(J566=1,MAX(0,D566-E566)*'1. Offset Engine'!C28/100/12,0)</f>
      </c>
      <c r="G566" s="65">
        <f>IF(J566=1,MAX(0,MIN('1. Offset Engine'!$F$7-F566,D566)),0)</f>
      </c>
      <c r="H566" s="65">
        <f>IF(J566=1,MAX(0,D566-G566),0)</f>
      </c>
      <c r="I566" s="65">
        <f>IF(J566=1,E566+'1. Offset Engine'!B24,E566)</f>
      </c>
      <c r="J566" s="66">
        <f>IF(AND(B566&lt;='1. Offset Engine'!C29*12,D566&gt;0.5,D566&gt;E566),1,0)</f>
      </c>
    </row>
    <row r="567" spans="2:10" x14ac:dyDescent="0.25">
      <c r="B567" s="67">
        <f>B566+1</f>
      </c>
      <c r="C567" s="68">
        <f>EDATE($C$7,B567)</f>
      </c>
      <c r="D567" s="69">
        <f>H566</f>
      </c>
      <c r="E567" s="69">
        <f>I566</f>
      </c>
      <c r="F567" s="69">
        <f>IF(J567=1,MAX(0,D567-E567)*'1. Offset Engine'!C28/100/12,0)</f>
      </c>
      <c r="G567" s="69">
        <f>IF(J567=1,MAX(0,MIN('1. Offset Engine'!$F$7-F567,D567)),0)</f>
      </c>
      <c r="H567" s="69">
        <f>IF(J567=1,MAX(0,D567-G567),0)</f>
      </c>
      <c r="I567" s="69">
        <f>IF(J567=1,E567+'1. Offset Engine'!B24,E567)</f>
      </c>
      <c r="J567" s="70">
        <f>IF(AND(B567&lt;='1. Offset Engine'!C29*12,D567&gt;0.5,D567&gt;E567),1,0)</f>
      </c>
    </row>
    <row r="568" spans="2:10" x14ac:dyDescent="0.25">
      <c r="B568" s="63">
        <f>B567+1</f>
      </c>
      <c r="C568" s="64">
        <f>EDATE($C$7,B568)</f>
      </c>
      <c r="D568" s="65">
        <f>H567</f>
      </c>
      <c r="E568" s="65">
        <f>I567</f>
      </c>
      <c r="F568" s="65">
        <f>IF(J568=1,MAX(0,D568-E568)*'1. Offset Engine'!C28/100/12,0)</f>
      </c>
      <c r="G568" s="65">
        <f>IF(J568=1,MAX(0,MIN('1. Offset Engine'!$F$7-F568,D568)),0)</f>
      </c>
      <c r="H568" s="65">
        <f>IF(J568=1,MAX(0,D568-G568),0)</f>
      </c>
      <c r="I568" s="65">
        <f>IF(J568=1,E568+'1. Offset Engine'!B24,E568)</f>
      </c>
      <c r="J568" s="66">
        <f>IF(AND(B568&lt;='1. Offset Engine'!C29*12,D568&gt;0.5,D568&gt;E568),1,0)</f>
      </c>
    </row>
    <row r="569" spans="2:10" x14ac:dyDescent="0.25">
      <c r="B569" s="67">
        <f>B568+1</f>
      </c>
      <c r="C569" s="68">
        <f>EDATE($C$7,B569)</f>
      </c>
      <c r="D569" s="69">
        <f>H568</f>
      </c>
      <c r="E569" s="69">
        <f>I568</f>
      </c>
      <c r="F569" s="69">
        <f>IF(J569=1,MAX(0,D569-E569)*'1. Offset Engine'!C28/100/12,0)</f>
      </c>
      <c r="G569" s="69">
        <f>IF(J569=1,MAX(0,MIN('1. Offset Engine'!$F$7-F569,D569)),0)</f>
      </c>
      <c r="H569" s="69">
        <f>IF(J569=1,MAX(0,D569-G569),0)</f>
      </c>
      <c r="I569" s="69">
        <f>IF(J569=1,E569+'1. Offset Engine'!B24,E569)</f>
      </c>
      <c r="J569" s="70">
        <f>IF(AND(B569&lt;='1. Offset Engine'!C29*12,D569&gt;0.5,D569&gt;E569),1,0)</f>
      </c>
    </row>
    <row r="570" spans="2:10" x14ac:dyDescent="0.25">
      <c r="B570" s="63">
        <f>B569+1</f>
      </c>
      <c r="C570" s="64">
        <f>EDATE($C$7,B570)</f>
      </c>
      <c r="D570" s="65">
        <f>H569</f>
      </c>
      <c r="E570" s="65">
        <f>I569</f>
      </c>
      <c r="F570" s="65">
        <f>IF(J570=1,MAX(0,D570-E570)*'1. Offset Engine'!C28/100/12,0)</f>
      </c>
      <c r="G570" s="65">
        <f>IF(J570=1,MAX(0,MIN('1. Offset Engine'!$F$7-F570,D570)),0)</f>
      </c>
      <c r="H570" s="65">
        <f>IF(J570=1,MAX(0,D570-G570),0)</f>
      </c>
      <c r="I570" s="65">
        <f>IF(J570=1,E570+'1. Offset Engine'!B24,E570)</f>
      </c>
      <c r="J570" s="66">
        <f>IF(AND(B570&lt;='1. Offset Engine'!C29*12,D570&gt;0.5,D570&gt;E570),1,0)</f>
      </c>
    </row>
    <row r="571" spans="2:10" x14ac:dyDescent="0.25">
      <c r="B571" s="67">
        <f>B570+1</f>
      </c>
      <c r="C571" s="68">
        <f>EDATE($C$7,B571)</f>
      </c>
      <c r="D571" s="69">
        <f>H570</f>
      </c>
      <c r="E571" s="69">
        <f>I570</f>
      </c>
      <c r="F571" s="69">
        <f>IF(J571=1,MAX(0,D571-E571)*'1. Offset Engine'!C28/100/12,0)</f>
      </c>
      <c r="G571" s="69">
        <f>IF(J571=1,MAX(0,MIN('1. Offset Engine'!$F$7-F571,D571)),0)</f>
      </c>
      <c r="H571" s="69">
        <f>IF(J571=1,MAX(0,D571-G571),0)</f>
      </c>
      <c r="I571" s="69">
        <f>IF(J571=1,E571+'1. Offset Engine'!B24,E571)</f>
      </c>
      <c r="J571" s="70">
        <f>IF(AND(B571&lt;='1. Offset Engine'!C29*12,D571&gt;0.5,D571&gt;E571),1,0)</f>
      </c>
    </row>
    <row r="572" spans="2:10" x14ac:dyDescent="0.25">
      <c r="B572" s="63">
        <f>B571+1</f>
      </c>
      <c r="C572" s="64">
        <f>EDATE($C$7,B572)</f>
      </c>
      <c r="D572" s="65">
        <f>H571</f>
      </c>
      <c r="E572" s="65">
        <f>I571</f>
      </c>
      <c r="F572" s="65">
        <f>IF(J572=1,MAX(0,D572-E572)*'1. Offset Engine'!C28/100/12,0)</f>
      </c>
      <c r="G572" s="65">
        <f>IF(J572=1,MAX(0,MIN('1. Offset Engine'!$F$7-F572,D572)),0)</f>
      </c>
      <c r="H572" s="65">
        <f>IF(J572=1,MAX(0,D572-G572),0)</f>
      </c>
      <c r="I572" s="65">
        <f>IF(J572=1,E572+'1. Offset Engine'!B24,E572)</f>
      </c>
      <c r="J572" s="66">
        <f>IF(AND(B572&lt;='1. Offset Engine'!C29*12,D572&gt;0.5,D572&gt;E572),1,0)</f>
      </c>
    </row>
    <row r="573" spans="2:10" x14ac:dyDescent="0.25">
      <c r="B573" s="67">
        <f>B572+1</f>
      </c>
      <c r="C573" s="68">
        <f>EDATE($C$7,B573)</f>
      </c>
      <c r="D573" s="69">
        <f>H572</f>
      </c>
      <c r="E573" s="69">
        <f>I572</f>
      </c>
      <c r="F573" s="69">
        <f>IF(J573=1,MAX(0,D573-E573)*'1. Offset Engine'!C28/100/12,0)</f>
      </c>
      <c r="G573" s="69">
        <f>IF(J573=1,MAX(0,MIN('1. Offset Engine'!$F$7-F573,D573)),0)</f>
      </c>
      <c r="H573" s="69">
        <f>IF(J573=1,MAX(0,D573-G573),0)</f>
      </c>
      <c r="I573" s="69">
        <f>IF(J573=1,E573+'1. Offset Engine'!B24,E573)</f>
      </c>
      <c r="J573" s="70">
        <f>IF(AND(B573&lt;='1. Offset Engine'!C29*12,D573&gt;0.5,D573&gt;E573),1,0)</f>
      </c>
    </row>
    <row r="574" spans="2:10" x14ac:dyDescent="0.25">
      <c r="B574" s="63">
        <f>B573+1</f>
      </c>
      <c r="C574" s="64">
        <f>EDATE($C$7,B574)</f>
      </c>
      <c r="D574" s="65">
        <f>H573</f>
      </c>
      <c r="E574" s="65">
        <f>I573</f>
      </c>
      <c r="F574" s="65">
        <f>IF(J574=1,MAX(0,D574-E574)*'1. Offset Engine'!C28/100/12,0)</f>
      </c>
      <c r="G574" s="65">
        <f>IF(J574=1,MAX(0,MIN('1. Offset Engine'!$F$7-F574,D574)),0)</f>
      </c>
      <c r="H574" s="65">
        <f>IF(J574=1,MAX(0,D574-G574),0)</f>
      </c>
      <c r="I574" s="65">
        <f>IF(J574=1,E574+'1. Offset Engine'!B24,E574)</f>
      </c>
      <c r="J574" s="66">
        <f>IF(AND(B574&lt;='1. Offset Engine'!C29*12,D574&gt;0.5,D574&gt;E574),1,0)</f>
      </c>
    </row>
    <row r="575" spans="2:10" x14ac:dyDescent="0.25">
      <c r="B575" s="67">
        <f>B574+1</f>
      </c>
      <c r="C575" s="68">
        <f>EDATE($C$7,B575)</f>
      </c>
      <c r="D575" s="69">
        <f>H574</f>
      </c>
      <c r="E575" s="69">
        <f>I574</f>
      </c>
      <c r="F575" s="69">
        <f>IF(J575=1,MAX(0,D575-E575)*'1. Offset Engine'!C28/100/12,0)</f>
      </c>
      <c r="G575" s="69">
        <f>IF(J575=1,MAX(0,MIN('1. Offset Engine'!$F$7-F575,D575)),0)</f>
      </c>
      <c r="H575" s="69">
        <f>IF(J575=1,MAX(0,D575-G575),0)</f>
      </c>
      <c r="I575" s="69">
        <f>IF(J575=1,E575+'1. Offset Engine'!B24,E575)</f>
      </c>
      <c r="J575" s="70">
        <f>IF(AND(B575&lt;='1. Offset Engine'!C29*12,D575&gt;0.5,D575&gt;E575),1,0)</f>
      </c>
    </row>
    <row r="576" spans="2:10" x14ac:dyDescent="0.25">
      <c r="B576" s="63">
        <f>B575+1</f>
      </c>
      <c r="C576" s="64">
        <f>EDATE($C$7,B576)</f>
      </c>
      <c r="D576" s="65">
        <f>H575</f>
      </c>
      <c r="E576" s="65">
        <f>I575</f>
      </c>
      <c r="F576" s="65">
        <f>IF(J576=1,MAX(0,D576-E576)*'1. Offset Engine'!C28/100/12,0)</f>
      </c>
      <c r="G576" s="65">
        <f>IF(J576=1,MAX(0,MIN('1. Offset Engine'!$F$7-F576,D576)),0)</f>
      </c>
      <c r="H576" s="65">
        <f>IF(J576=1,MAX(0,D576-G576),0)</f>
      </c>
      <c r="I576" s="65">
        <f>IF(J576=1,E576+'1. Offset Engine'!B24,E576)</f>
      </c>
      <c r="J576" s="66">
        <f>IF(AND(B576&lt;='1. Offset Engine'!C29*12,D576&gt;0.5,D576&gt;E576),1,0)</f>
      </c>
    </row>
    <row r="577" spans="2:10" x14ac:dyDescent="0.25">
      <c r="B577" s="67">
        <f>B576+1</f>
      </c>
      <c r="C577" s="68">
        <f>EDATE($C$7,B577)</f>
      </c>
      <c r="D577" s="69">
        <f>H576</f>
      </c>
      <c r="E577" s="69">
        <f>I576</f>
      </c>
      <c r="F577" s="69">
        <f>IF(J577=1,MAX(0,D577-E577)*'1. Offset Engine'!C28/100/12,0)</f>
      </c>
      <c r="G577" s="69">
        <f>IF(J577=1,MAX(0,MIN('1. Offset Engine'!$F$7-F577,D577)),0)</f>
      </c>
      <c r="H577" s="69">
        <f>IF(J577=1,MAX(0,D577-G577),0)</f>
      </c>
      <c r="I577" s="69">
        <f>IF(J577=1,E577+'1. Offset Engine'!B24,E577)</f>
      </c>
      <c r="J577" s="70">
        <f>IF(AND(B577&lt;='1. Offset Engine'!C29*12,D577&gt;0.5,D577&gt;E577),1,0)</f>
      </c>
    </row>
    <row r="578" spans="2:10" x14ac:dyDescent="0.25">
      <c r="B578" s="63">
        <f>B577+1</f>
      </c>
      <c r="C578" s="64">
        <f>EDATE($C$7,B578)</f>
      </c>
      <c r="D578" s="65">
        <f>H577</f>
      </c>
      <c r="E578" s="65">
        <f>I577</f>
      </c>
      <c r="F578" s="65">
        <f>IF(J578=1,MAX(0,D578-E578)*'1. Offset Engine'!C28/100/12,0)</f>
      </c>
      <c r="G578" s="65">
        <f>IF(J578=1,MAX(0,MIN('1. Offset Engine'!$F$7-F578,D578)),0)</f>
      </c>
      <c r="H578" s="65">
        <f>IF(J578=1,MAX(0,D578-G578),0)</f>
      </c>
      <c r="I578" s="65">
        <f>IF(J578=1,E578+'1. Offset Engine'!B24,E578)</f>
      </c>
      <c r="J578" s="66">
        <f>IF(AND(B578&lt;='1. Offset Engine'!C29*12,D578&gt;0.5,D578&gt;E578),1,0)</f>
      </c>
    </row>
    <row r="579" spans="2:10" x14ac:dyDescent="0.25">
      <c r="B579" s="67">
        <f>B578+1</f>
      </c>
      <c r="C579" s="68">
        <f>EDATE($C$7,B579)</f>
      </c>
      <c r="D579" s="69">
        <f>H578</f>
      </c>
      <c r="E579" s="69">
        <f>I578</f>
      </c>
      <c r="F579" s="69">
        <f>IF(J579=1,MAX(0,D579-E579)*'1. Offset Engine'!C28/100/12,0)</f>
      </c>
      <c r="G579" s="69">
        <f>IF(J579=1,MAX(0,MIN('1. Offset Engine'!$F$7-F579,D579)),0)</f>
      </c>
      <c r="H579" s="69">
        <f>IF(J579=1,MAX(0,D579-G579),0)</f>
      </c>
      <c r="I579" s="69">
        <f>IF(J579=1,E579+'1. Offset Engine'!B24,E579)</f>
      </c>
      <c r="J579" s="70">
        <f>IF(AND(B579&lt;='1. Offset Engine'!C29*12,D579&gt;0.5,D579&gt;E579),1,0)</f>
      </c>
    </row>
    <row r="580" spans="2:10" x14ac:dyDescent="0.25">
      <c r="B580" s="63">
        <f>B579+1</f>
      </c>
      <c r="C580" s="64">
        <f>EDATE($C$7,B580)</f>
      </c>
      <c r="D580" s="65">
        <f>H579</f>
      </c>
      <c r="E580" s="65">
        <f>I579</f>
      </c>
      <c r="F580" s="65">
        <f>IF(J580=1,MAX(0,D580-E580)*'1. Offset Engine'!C28/100/12,0)</f>
      </c>
      <c r="G580" s="65">
        <f>IF(J580=1,MAX(0,MIN('1. Offset Engine'!$F$7-F580,D580)),0)</f>
      </c>
      <c r="H580" s="65">
        <f>IF(J580=1,MAX(0,D580-G580),0)</f>
      </c>
      <c r="I580" s="65">
        <f>IF(J580=1,E580+'1. Offset Engine'!B24,E580)</f>
      </c>
      <c r="J580" s="66">
        <f>IF(AND(B580&lt;='1. Offset Engine'!C29*12,D580&gt;0.5,D580&gt;E580),1,0)</f>
      </c>
    </row>
    <row r="581" spans="2:10" x14ac:dyDescent="0.25">
      <c r="B581" s="67">
        <f>B580+1</f>
      </c>
      <c r="C581" s="68">
        <f>EDATE($C$7,B581)</f>
      </c>
      <c r="D581" s="69">
        <f>H580</f>
      </c>
      <c r="E581" s="69">
        <f>I580</f>
      </c>
      <c r="F581" s="69">
        <f>IF(J581=1,MAX(0,D581-E581)*'1. Offset Engine'!C28/100/12,0)</f>
      </c>
      <c r="G581" s="69">
        <f>IF(J581=1,MAX(0,MIN('1. Offset Engine'!$F$7-F581,D581)),0)</f>
      </c>
      <c r="H581" s="69">
        <f>IF(J581=1,MAX(0,D581-G581),0)</f>
      </c>
      <c r="I581" s="69">
        <f>IF(J581=1,E581+'1. Offset Engine'!B24,E581)</f>
      </c>
      <c r="J581" s="70">
        <f>IF(AND(B581&lt;='1. Offset Engine'!C29*12,D581&gt;0.5,D581&gt;E581),1,0)</f>
      </c>
    </row>
    <row r="582" spans="2:10" x14ac:dyDescent="0.25">
      <c r="B582" s="63">
        <f>B581+1</f>
      </c>
      <c r="C582" s="64">
        <f>EDATE($C$7,B582)</f>
      </c>
      <c r="D582" s="65">
        <f>H581</f>
      </c>
      <c r="E582" s="65">
        <f>I581</f>
      </c>
      <c r="F582" s="65">
        <f>IF(J582=1,MAX(0,D582-E582)*'1. Offset Engine'!C28/100/12,0)</f>
      </c>
      <c r="G582" s="65">
        <f>IF(J582=1,MAX(0,MIN('1. Offset Engine'!$F$7-F582,D582)),0)</f>
      </c>
      <c r="H582" s="65">
        <f>IF(J582=1,MAX(0,D582-G582),0)</f>
      </c>
      <c r="I582" s="65">
        <f>IF(J582=1,E582+'1. Offset Engine'!B24,E582)</f>
      </c>
      <c r="J582" s="66">
        <f>IF(AND(B582&lt;='1. Offset Engine'!C29*12,D582&gt;0.5,D582&gt;E582),1,0)</f>
      </c>
    </row>
    <row r="583" spans="2:10" x14ac:dyDescent="0.25">
      <c r="B583" s="67">
        <f>B582+1</f>
      </c>
      <c r="C583" s="68">
        <f>EDATE($C$7,B583)</f>
      </c>
      <c r="D583" s="69">
        <f>H582</f>
      </c>
      <c r="E583" s="69">
        <f>I582</f>
      </c>
      <c r="F583" s="69">
        <f>IF(J583=1,MAX(0,D583-E583)*'1. Offset Engine'!C28/100/12,0)</f>
      </c>
      <c r="G583" s="69">
        <f>IF(J583=1,MAX(0,MIN('1. Offset Engine'!$F$7-F583,D583)),0)</f>
      </c>
      <c r="H583" s="69">
        <f>IF(J583=1,MAX(0,D583-G583),0)</f>
      </c>
      <c r="I583" s="69">
        <f>IF(J583=1,E583+'1. Offset Engine'!B24,E583)</f>
      </c>
      <c r="J583" s="70">
        <f>IF(AND(B583&lt;='1. Offset Engine'!C29*12,D583&gt;0.5,D583&gt;E583),1,0)</f>
      </c>
    </row>
    <row r="584" spans="2:10" x14ac:dyDescent="0.25">
      <c r="B584" s="63">
        <f>B583+1</f>
      </c>
      <c r="C584" s="64">
        <f>EDATE($C$7,B584)</f>
      </c>
      <c r="D584" s="65">
        <f>H583</f>
      </c>
      <c r="E584" s="65">
        <f>I583</f>
      </c>
      <c r="F584" s="65">
        <f>IF(J584=1,MAX(0,D584-E584)*'1. Offset Engine'!C28/100/12,0)</f>
      </c>
      <c r="G584" s="65">
        <f>IF(J584=1,MAX(0,MIN('1. Offset Engine'!$F$7-F584,D584)),0)</f>
      </c>
      <c r="H584" s="65">
        <f>IF(J584=1,MAX(0,D584-G584),0)</f>
      </c>
      <c r="I584" s="65">
        <f>IF(J584=1,E584+'1. Offset Engine'!B24,E584)</f>
      </c>
      <c r="J584" s="66">
        <f>IF(AND(B584&lt;='1. Offset Engine'!C29*12,D584&gt;0.5,D584&gt;E584),1,0)</f>
      </c>
    </row>
    <row r="585" spans="2:10" x14ac:dyDescent="0.25">
      <c r="B585" s="67">
        <f>B584+1</f>
      </c>
      <c r="C585" s="68">
        <f>EDATE($C$7,B585)</f>
      </c>
      <c r="D585" s="69">
        <f>H584</f>
      </c>
      <c r="E585" s="69">
        <f>I584</f>
      </c>
      <c r="F585" s="69">
        <f>IF(J585=1,MAX(0,D585-E585)*'1. Offset Engine'!C28/100/12,0)</f>
      </c>
      <c r="G585" s="69">
        <f>IF(J585=1,MAX(0,MIN('1. Offset Engine'!$F$7-F585,D585)),0)</f>
      </c>
      <c r="H585" s="69">
        <f>IF(J585=1,MAX(0,D585-G585),0)</f>
      </c>
      <c r="I585" s="69">
        <f>IF(J585=1,E585+'1. Offset Engine'!B24,E585)</f>
      </c>
      <c r="J585" s="70">
        <f>IF(AND(B585&lt;='1. Offset Engine'!C29*12,D585&gt;0.5,D585&gt;E585),1,0)</f>
      </c>
    </row>
    <row r="586" spans="2:10" x14ac:dyDescent="0.25">
      <c r="B586" s="63">
        <f>B585+1</f>
      </c>
      <c r="C586" s="64">
        <f>EDATE($C$7,B586)</f>
      </c>
      <c r="D586" s="65">
        <f>H585</f>
      </c>
      <c r="E586" s="65">
        <f>I585</f>
      </c>
      <c r="F586" s="65">
        <f>IF(J586=1,MAX(0,D586-E586)*'1. Offset Engine'!C28/100/12,0)</f>
      </c>
      <c r="G586" s="65">
        <f>IF(J586=1,MAX(0,MIN('1. Offset Engine'!$F$7-F586,D586)),0)</f>
      </c>
      <c r="H586" s="65">
        <f>IF(J586=1,MAX(0,D586-G586),0)</f>
      </c>
      <c r="I586" s="65">
        <f>IF(J586=1,E586+'1. Offset Engine'!B24,E586)</f>
      </c>
      <c r="J586" s="66">
        <f>IF(AND(B586&lt;='1. Offset Engine'!C29*12,D586&gt;0.5,D586&gt;E586),1,0)</f>
      </c>
    </row>
    <row r="587" spans="2:10" x14ac:dyDescent="0.25">
      <c r="B587" s="67">
        <f>B586+1</f>
      </c>
      <c r="C587" s="68">
        <f>EDATE($C$7,B587)</f>
      </c>
      <c r="D587" s="69">
        <f>H586</f>
      </c>
      <c r="E587" s="69">
        <f>I586</f>
      </c>
      <c r="F587" s="69">
        <f>IF(J587=1,MAX(0,D587-E587)*'1. Offset Engine'!C28/100/12,0)</f>
      </c>
      <c r="G587" s="69">
        <f>IF(J587=1,MAX(0,MIN('1. Offset Engine'!$F$7-F587,D587)),0)</f>
      </c>
      <c r="H587" s="69">
        <f>IF(J587=1,MAX(0,D587-G587),0)</f>
      </c>
      <c r="I587" s="69">
        <f>IF(J587=1,E587+'1. Offset Engine'!B24,E587)</f>
      </c>
      <c r="J587" s="70">
        <f>IF(AND(B587&lt;='1. Offset Engine'!C29*12,D587&gt;0.5,D587&gt;E587),1,0)</f>
      </c>
    </row>
    <row r="588" spans="2:10" x14ac:dyDescent="0.25">
      <c r="B588" s="63">
        <f>B587+1</f>
      </c>
      <c r="C588" s="64">
        <f>EDATE($C$7,B588)</f>
      </c>
      <c r="D588" s="65">
        <f>H587</f>
      </c>
      <c r="E588" s="65">
        <f>I587</f>
      </c>
      <c r="F588" s="65">
        <f>IF(J588=1,MAX(0,D588-E588)*'1. Offset Engine'!C28/100/12,0)</f>
      </c>
      <c r="G588" s="65">
        <f>IF(J588=1,MAX(0,MIN('1. Offset Engine'!$F$7-F588,D588)),0)</f>
      </c>
      <c r="H588" s="65">
        <f>IF(J588=1,MAX(0,D588-G588),0)</f>
      </c>
      <c r="I588" s="65">
        <f>IF(J588=1,E588+'1. Offset Engine'!B24,E588)</f>
      </c>
      <c r="J588" s="66">
        <f>IF(AND(B588&lt;='1. Offset Engine'!C29*12,D588&gt;0.5,D588&gt;E588),1,0)</f>
      </c>
    </row>
    <row r="589" spans="2:10" x14ac:dyDescent="0.25">
      <c r="B589" s="67">
        <f>B588+1</f>
      </c>
      <c r="C589" s="68">
        <f>EDATE($C$7,B589)</f>
      </c>
      <c r="D589" s="69">
        <f>H588</f>
      </c>
      <c r="E589" s="69">
        <f>I588</f>
      </c>
      <c r="F589" s="69">
        <f>IF(J589=1,MAX(0,D589-E589)*'1. Offset Engine'!C28/100/12,0)</f>
      </c>
      <c r="G589" s="69">
        <f>IF(J589=1,MAX(0,MIN('1. Offset Engine'!$F$7-F589,D589)),0)</f>
      </c>
      <c r="H589" s="69">
        <f>IF(J589=1,MAX(0,D589-G589),0)</f>
      </c>
      <c r="I589" s="69">
        <f>IF(J589=1,E589+'1. Offset Engine'!B24,E589)</f>
      </c>
      <c r="J589" s="70">
        <f>IF(AND(B589&lt;='1. Offset Engine'!C29*12,D589&gt;0.5,D589&gt;E589),1,0)</f>
      </c>
    </row>
    <row r="590" spans="2:10" x14ac:dyDescent="0.25">
      <c r="B590" s="63">
        <f>B589+1</f>
      </c>
      <c r="C590" s="64">
        <f>EDATE($C$7,B590)</f>
      </c>
      <c r="D590" s="65">
        <f>H589</f>
      </c>
      <c r="E590" s="65">
        <f>I589</f>
      </c>
      <c r="F590" s="65">
        <f>IF(J590=1,MAX(0,D590-E590)*'1. Offset Engine'!C28/100/12,0)</f>
      </c>
      <c r="G590" s="65">
        <f>IF(J590=1,MAX(0,MIN('1. Offset Engine'!$F$7-F590,D590)),0)</f>
      </c>
      <c r="H590" s="65">
        <f>IF(J590=1,MAX(0,D590-G590),0)</f>
      </c>
      <c r="I590" s="65">
        <f>IF(J590=1,E590+'1. Offset Engine'!B24,E590)</f>
      </c>
      <c r="J590" s="66">
        <f>IF(AND(B590&lt;='1. Offset Engine'!C29*12,D590&gt;0.5,D590&gt;E590),1,0)</f>
      </c>
    </row>
    <row r="591" spans="2:10" x14ac:dyDescent="0.25">
      <c r="B591" s="67">
        <f>B590+1</f>
      </c>
      <c r="C591" s="68">
        <f>EDATE($C$7,B591)</f>
      </c>
      <c r="D591" s="69">
        <f>H590</f>
      </c>
      <c r="E591" s="69">
        <f>I590</f>
      </c>
      <c r="F591" s="69">
        <f>IF(J591=1,MAX(0,D591-E591)*'1. Offset Engine'!C28/100/12,0)</f>
      </c>
      <c r="G591" s="69">
        <f>IF(J591=1,MAX(0,MIN('1. Offset Engine'!$F$7-F591,D591)),0)</f>
      </c>
      <c r="H591" s="69">
        <f>IF(J591=1,MAX(0,D591-G591),0)</f>
      </c>
      <c r="I591" s="69">
        <f>IF(J591=1,E591+'1. Offset Engine'!B24,E591)</f>
      </c>
      <c r="J591" s="70">
        <f>IF(AND(B591&lt;='1. Offset Engine'!C29*12,D591&gt;0.5,D591&gt;E591),1,0)</f>
      </c>
    </row>
    <row r="592" spans="2:10" x14ac:dyDescent="0.25">
      <c r="B592" s="63">
        <f>B591+1</f>
      </c>
      <c r="C592" s="64">
        <f>EDATE($C$7,B592)</f>
      </c>
      <c r="D592" s="65">
        <f>H591</f>
      </c>
      <c r="E592" s="65">
        <f>I591</f>
      </c>
      <c r="F592" s="65">
        <f>IF(J592=1,MAX(0,D592-E592)*'1. Offset Engine'!C28/100/12,0)</f>
      </c>
      <c r="G592" s="65">
        <f>IF(J592=1,MAX(0,MIN('1. Offset Engine'!$F$7-F592,D592)),0)</f>
      </c>
      <c r="H592" s="65">
        <f>IF(J592=1,MAX(0,D592-G592),0)</f>
      </c>
      <c r="I592" s="65">
        <f>IF(J592=1,E592+'1. Offset Engine'!B24,E592)</f>
      </c>
      <c r="J592" s="66">
        <f>IF(AND(B592&lt;='1. Offset Engine'!C29*12,D592&gt;0.5,D592&gt;E592),1,0)</f>
      </c>
    </row>
    <row r="593" spans="2:10" x14ac:dyDescent="0.25">
      <c r="B593" s="67">
        <f>B592+1</f>
      </c>
      <c r="C593" s="68">
        <f>EDATE($C$7,B593)</f>
      </c>
      <c r="D593" s="69">
        <f>H592</f>
      </c>
      <c r="E593" s="69">
        <f>I592</f>
      </c>
      <c r="F593" s="69">
        <f>IF(J593=1,MAX(0,D593-E593)*'1. Offset Engine'!C28/100/12,0)</f>
      </c>
      <c r="G593" s="69">
        <f>IF(J593=1,MAX(0,MIN('1. Offset Engine'!$F$7-F593,D593)),0)</f>
      </c>
      <c r="H593" s="69">
        <f>IF(J593=1,MAX(0,D593-G593),0)</f>
      </c>
      <c r="I593" s="69">
        <f>IF(J593=1,E593+'1. Offset Engine'!B24,E593)</f>
      </c>
      <c r="J593" s="70">
        <f>IF(AND(B593&lt;='1. Offset Engine'!C29*12,D593&gt;0.5,D593&gt;E593),1,0)</f>
      </c>
    </row>
    <row r="594" spans="2:10" x14ac:dyDescent="0.25">
      <c r="B594" s="63">
        <f>B593+1</f>
      </c>
      <c r="C594" s="64">
        <f>EDATE($C$7,B594)</f>
      </c>
      <c r="D594" s="65">
        <f>H593</f>
      </c>
      <c r="E594" s="65">
        <f>I593</f>
      </c>
      <c r="F594" s="65">
        <f>IF(J594=1,MAX(0,D594-E594)*'1. Offset Engine'!C28/100/12,0)</f>
      </c>
      <c r="G594" s="65">
        <f>IF(J594=1,MAX(0,MIN('1. Offset Engine'!$F$7-F594,D594)),0)</f>
      </c>
      <c r="H594" s="65">
        <f>IF(J594=1,MAX(0,D594-G594),0)</f>
      </c>
      <c r="I594" s="65">
        <f>IF(J594=1,E594+'1. Offset Engine'!B24,E594)</f>
      </c>
      <c r="J594" s="66">
        <f>IF(AND(B594&lt;='1. Offset Engine'!C29*12,D594&gt;0.5,D594&gt;E594),1,0)</f>
      </c>
    </row>
    <row r="595" spans="2:10" x14ac:dyDescent="0.25">
      <c r="B595" s="67">
        <f>B594+1</f>
      </c>
      <c r="C595" s="68">
        <f>EDATE($C$7,B595)</f>
      </c>
      <c r="D595" s="69">
        <f>H594</f>
      </c>
      <c r="E595" s="69">
        <f>I594</f>
      </c>
      <c r="F595" s="69">
        <f>IF(J595=1,MAX(0,D595-E595)*'1. Offset Engine'!C28/100/12,0)</f>
      </c>
      <c r="G595" s="69">
        <f>IF(J595=1,MAX(0,MIN('1. Offset Engine'!$F$7-F595,D595)),0)</f>
      </c>
      <c r="H595" s="69">
        <f>IF(J595=1,MAX(0,D595-G595),0)</f>
      </c>
      <c r="I595" s="69">
        <f>IF(J595=1,E595+'1. Offset Engine'!B24,E595)</f>
      </c>
      <c r="J595" s="70">
        <f>IF(AND(B595&lt;='1. Offset Engine'!C29*12,D595&gt;0.5,D595&gt;E595),1,0)</f>
      </c>
    </row>
    <row r="596" spans="2:10" x14ac:dyDescent="0.25">
      <c r="B596" s="63">
        <f>B595+1</f>
      </c>
      <c r="C596" s="64">
        <f>EDATE($C$7,B596)</f>
      </c>
      <c r="D596" s="65">
        <f>H595</f>
      </c>
      <c r="E596" s="65">
        <f>I595</f>
      </c>
      <c r="F596" s="65">
        <f>IF(J596=1,MAX(0,D596-E596)*'1. Offset Engine'!C28/100/12,0)</f>
      </c>
      <c r="G596" s="65">
        <f>IF(J596=1,MAX(0,MIN('1. Offset Engine'!$F$7-F596,D596)),0)</f>
      </c>
      <c r="H596" s="65">
        <f>IF(J596=1,MAX(0,D596-G596),0)</f>
      </c>
      <c r="I596" s="65">
        <f>IF(J596=1,E596+'1. Offset Engine'!B24,E596)</f>
      </c>
      <c r="J596" s="66">
        <f>IF(AND(B596&lt;='1. Offset Engine'!C29*12,D596&gt;0.5,D596&gt;E596),1,0)</f>
      </c>
    </row>
    <row r="597" spans="2:10" x14ac:dyDescent="0.25">
      <c r="B597" s="67">
        <f>B596+1</f>
      </c>
      <c r="C597" s="68">
        <f>EDATE($C$7,B597)</f>
      </c>
      <c r="D597" s="69">
        <f>H596</f>
      </c>
      <c r="E597" s="69">
        <f>I596</f>
      </c>
      <c r="F597" s="69">
        <f>IF(J597=1,MAX(0,D597-E597)*'1. Offset Engine'!C28/100/12,0)</f>
      </c>
      <c r="G597" s="69">
        <f>IF(J597=1,MAX(0,MIN('1. Offset Engine'!$F$7-F597,D597)),0)</f>
      </c>
      <c r="H597" s="69">
        <f>IF(J597=1,MAX(0,D597-G597),0)</f>
      </c>
      <c r="I597" s="69">
        <f>IF(J597=1,E597+'1. Offset Engine'!B24,E597)</f>
      </c>
      <c r="J597" s="70">
        <f>IF(AND(B597&lt;='1. Offset Engine'!C29*12,D597&gt;0.5,D597&gt;E597),1,0)</f>
      </c>
    </row>
    <row r="598" spans="2:10" x14ac:dyDescent="0.25">
      <c r="B598" s="63">
        <f>B597+1</f>
      </c>
      <c r="C598" s="64">
        <f>EDATE($C$7,B598)</f>
      </c>
      <c r="D598" s="65">
        <f>H597</f>
      </c>
      <c r="E598" s="65">
        <f>I597</f>
      </c>
      <c r="F598" s="65">
        <f>IF(J598=1,MAX(0,D598-E598)*'1. Offset Engine'!C28/100/12,0)</f>
      </c>
      <c r="G598" s="65">
        <f>IF(J598=1,MAX(0,MIN('1. Offset Engine'!$F$7-F598,D598)),0)</f>
      </c>
      <c r="H598" s="65">
        <f>IF(J598=1,MAX(0,D598-G598),0)</f>
      </c>
      <c r="I598" s="65">
        <f>IF(J598=1,E598+'1. Offset Engine'!B24,E598)</f>
      </c>
      <c r="J598" s="66">
        <f>IF(AND(B598&lt;='1. Offset Engine'!C29*12,D598&gt;0.5,D598&gt;E598),1,0)</f>
      </c>
    </row>
    <row r="599" spans="2:10" x14ac:dyDescent="0.25">
      <c r="B599" s="67">
        <f>B598+1</f>
      </c>
      <c r="C599" s="68">
        <f>EDATE($C$7,B599)</f>
      </c>
      <c r="D599" s="69">
        <f>H598</f>
      </c>
      <c r="E599" s="69">
        <f>I598</f>
      </c>
      <c r="F599" s="69">
        <f>IF(J599=1,MAX(0,D599-E599)*'1. Offset Engine'!C28/100/12,0)</f>
      </c>
      <c r="G599" s="69">
        <f>IF(J599=1,MAX(0,MIN('1. Offset Engine'!$F$7-F599,D599)),0)</f>
      </c>
      <c r="H599" s="69">
        <f>IF(J599=1,MAX(0,D599-G599),0)</f>
      </c>
      <c r="I599" s="69">
        <f>IF(J599=1,E599+'1. Offset Engine'!B24,E599)</f>
      </c>
      <c r="J599" s="70">
        <f>IF(AND(B599&lt;='1. Offset Engine'!C29*12,D599&gt;0.5,D599&gt;E599),1,0)</f>
      </c>
    </row>
    <row r="600" spans="2:10" x14ac:dyDescent="0.25">
      <c r="B600" s="63">
        <f>B599+1</f>
      </c>
      <c r="C600" s="64">
        <f>EDATE($C$7,B600)</f>
      </c>
      <c r="D600" s="65">
        <f>H599</f>
      </c>
      <c r="E600" s="65">
        <f>I599</f>
      </c>
      <c r="F600" s="65">
        <f>IF(J600=1,MAX(0,D600-E600)*'1. Offset Engine'!C28/100/12,0)</f>
      </c>
      <c r="G600" s="65">
        <f>IF(J600=1,MAX(0,MIN('1. Offset Engine'!$F$7-F600,D600)),0)</f>
      </c>
      <c r="H600" s="65">
        <f>IF(J600=1,MAX(0,D600-G600),0)</f>
      </c>
      <c r="I600" s="65">
        <f>IF(J600=1,E600+'1. Offset Engine'!B24,E600)</f>
      </c>
      <c r="J600" s="66">
        <f>IF(AND(B600&lt;='1. Offset Engine'!C29*12,D600&gt;0.5,D600&gt;E600),1,0)</f>
      </c>
    </row>
    <row r="601" spans="2:10" x14ac:dyDescent="0.25">
      <c r="B601" s="67">
        <f>B600+1</f>
      </c>
      <c r="C601" s="68">
        <f>EDATE($C$7,B601)</f>
      </c>
      <c r="D601" s="69">
        <f>H600</f>
      </c>
      <c r="E601" s="69">
        <f>I600</f>
      </c>
      <c r="F601" s="69">
        <f>IF(J601=1,MAX(0,D601-E601)*'1. Offset Engine'!C28/100/12,0)</f>
      </c>
      <c r="G601" s="69">
        <f>IF(J601=1,MAX(0,MIN('1. Offset Engine'!$F$7-F601,D601)),0)</f>
      </c>
      <c r="H601" s="69">
        <f>IF(J601=1,MAX(0,D601-G601),0)</f>
      </c>
      <c r="I601" s="69">
        <f>IF(J601=1,E601+'1. Offset Engine'!B24,E601)</f>
      </c>
      <c r="J601" s="70">
        <f>IF(AND(B601&lt;='1. Offset Engine'!C29*12,D601&gt;0.5,D601&gt;E601),1,0)</f>
      </c>
    </row>
    <row r="602" spans="2:10" x14ac:dyDescent="0.25">
      <c r="B602" s="63">
        <f>B601+1</f>
      </c>
      <c r="C602" s="64">
        <f>EDATE($C$7,B602)</f>
      </c>
      <c r="D602" s="65">
        <f>H601</f>
      </c>
      <c r="E602" s="65">
        <f>I601</f>
      </c>
      <c r="F602" s="65">
        <f>IF(J602=1,MAX(0,D602-E602)*'1. Offset Engine'!C28/100/12,0)</f>
      </c>
      <c r="G602" s="65">
        <f>IF(J602=1,MAX(0,MIN('1. Offset Engine'!$F$7-F602,D602)),0)</f>
      </c>
      <c r="H602" s="65">
        <f>IF(J602=1,MAX(0,D602-G602),0)</f>
      </c>
      <c r="I602" s="65">
        <f>IF(J602=1,E602+'1. Offset Engine'!B24,E602)</f>
      </c>
      <c r="J602" s="66">
        <f>IF(AND(B602&lt;='1. Offset Engine'!C29*12,D602&gt;0.5,D602&gt;E602),1,0)</f>
      </c>
    </row>
    <row r="603" spans="2:10" x14ac:dyDescent="0.25">
      <c r="B603" s="67">
        <f>B602+1</f>
      </c>
      <c r="C603" s="68">
        <f>EDATE($C$7,B603)</f>
      </c>
      <c r="D603" s="69">
        <f>H602</f>
      </c>
      <c r="E603" s="69">
        <f>I602</f>
      </c>
      <c r="F603" s="69">
        <f>IF(J603=1,MAX(0,D603-E603)*'1. Offset Engine'!C28/100/12,0)</f>
      </c>
      <c r="G603" s="69">
        <f>IF(J603=1,MAX(0,MIN('1. Offset Engine'!$F$7-F603,D603)),0)</f>
      </c>
      <c r="H603" s="69">
        <f>IF(J603=1,MAX(0,D603-G603),0)</f>
      </c>
      <c r="I603" s="69">
        <f>IF(J603=1,E603+'1. Offset Engine'!B24,E603)</f>
      </c>
      <c r="J603" s="70">
        <f>IF(AND(B603&lt;='1. Offset Engine'!C29*12,D603&gt;0.5,D603&gt;E603),1,0)</f>
      </c>
    </row>
    <row r="604" spans="2:10" x14ac:dyDescent="0.25">
      <c r="B604" s="63">
        <f>B603+1</f>
      </c>
      <c r="C604" s="64">
        <f>EDATE($C$7,B604)</f>
      </c>
      <c r="D604" s="65">
        <f>H603</f>
      </c>
      <c r="E604" s="65">
        <f>I603</f>
      </c>
      <c r="F604" s="65">
        <f>IF(J604=1,MAX(0,D604-E604)*'1. Offset Engine'!C28/100/12,0)</f>
      </c>
      <c r="G604" s="65">
        <f>IF(J604=1,MAX(0,MIN('1. Offset Engine'!$F$7-F604,D604)),0)</f>
      </c>
      <c r="H604" s="65">
        <f>IF(J604=1,MAX(0,D604-G604),0)</f>
      </c>
      <c r="I604" s="65">
        <f>IF(J604=1,E604+'1. Offset Engine'!B24,E604)</f>
      </c>
      <c r="J604" s="66">
        <f>IF(AND(B604&lt;='1. Offset Engine'!C29*12,D604&gt;0.5,D604&gt;E604),1,0)</f>
      </c>
    </row>
    <row r="605" spans="2:10" x14ac:dyDescent="0.25">
      <c r="B605" s="67">
        <f>B604+1</f>
      </c>
      <c r="C605" s="68">
        <f>EDATE($C$7,B605)</f>
      </c>
      <c r="D605" s="69">
        <f>H604</f>
      </c>
      <c r="E605" s="69">
        <f>I604</f>
      </c>
      <c r="F605" s="69">
        <f>IF(J605=1,MAX(0,D605-E605)*'1. Offset Engine'!C28/100/12,0)</f>
      </c>
      <c r="G605" s="69">
        <f>IF(J605=1,MAX(0,MIN('1. Offset Engine'!$F$7-F605,D605)),0)</f>
      </c>
      <c r="H605" s="69">
        <f>IF(J605=1,MAX(0,D605-G605),0)</f>
      </c>
      <c r="I605" s="69">
        <f>IF(J605=1,E605+'1. Offset Engine'!B24,E605)</f>
      </c>
      <c r="J605" s="70">
        <f>IF(AND(B605&lt;='1. Offset Engine'!C29*12,D605&gt;0.5,D605&gt;E605),1,0)</f>
      </c>
    </row>
    <row r="606" spans="2:10" x14ac:dyDescent="0.25">
      <c r="B606" s="63">
        <f>B605+1</f>
      </c>
      <c r="C606" s="64">
        <f>EDATE($C$7,B606)</f>
      </c>
      <c r="D606" s="65">
        <f>H605</f>
      </c>
      <c r="E606" s="65">
        <f>I605</f>
      </c>
      <c r="F606" s="65">
        <f>IF(J606=1,MAX(0,D606-E606)*'1. Offset Engine'!C28/100/12,0)</f>
      </c>
      <c r="G606" s="65">
        <f>IF(J606=1,MAX(0,MIN('1. Offset Engine'!$F$7-F606,D606)),0)</f>
      </c>
      <c r="H606" s="65">
        <f>IF(J606=1,MAX(0,D606-G606),0)</f>
      </c>
      <c r="I606" s="65">
        <f>IF(J606=1,E606+'1. Offset Engine'!B24,E606)</f>
      </c>
      <c r="J606" s="66">
        <f>IF(AND(B606&lt;='1. Offset Engine'!C29*12,D606&gt;0.5,D606&gt;E606),1,0)</f>
      </c>
    </row>
    <row r="607" spans="2:10" x14ac:dyDescent="0.25">
      <c r="B607" s="67">
        <f>B606+1</f>
      </c>
      <c r="C607" s="68">
        <f>EDATE($C$7,B607)</f>
      </c>
      <c r="D607" s="69">
        <f>H606</f>
      </c>
      <c r="E607" s="69">
        <f>I606</f>
      </c>
      <c r="F607" s="69">
        <f>IF(J607=1,MAX(0,D607-E607)*'1. Offset Engine'!C28/100/12,0)</f>
      </c>
      <c r="G607" s="69">
        <f>IF(J607=1,MAX(0,MIN('1. Offset Engine'!$F$7-F607,D607)),0)</f>
      </c>
      <c r="H607" s="69">
        <f>IF(J607=1,MAX(0,D607-G607),0)</f>
      </c>
      <c r="I607" s="69">
        <f>IF(J607=1,E607+'1. Offset Engine'!B24,E607)</f>
      </c>
      <c r="J607" s="70">
        <f>IF(AND(B607&lt;='1. Offset Engine'!C29*12,D607&gt;0.5,D607&gt;E607),1,0)</f>
      </c>
    </row>
  </sheetData>
  <sheetProtection sheet="1" formatCells="0" formatColumns="0" formatRows="0"/>
  <mergeCells count="3">
    <mergeCell ref="B2:I2"/>
    <mergeCell ref="B3:I3"/>
    <mergeCell ref="B4:I4"/>
  </mergeCells>
  <pageMargins left="0.7" right="0.7" top="0.75" bottom="0.75" header="0.3" footer="0.3"/>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Start Here</vt:lpstr>
      <vt:lpstr>1. Offset Engine</vt:lpstr>
      <vt:lpstr>2. Equity Play</vt:lpstr>
      <vt:lpstr>Offset Schedule</vt:lpstr>
    </vt:vector>
  </TitlesOfParts>
  <Company>Capital Legacy</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Capital Legacy</dc:creator>
  <dc:title>Pay Off Your Mortgage ASAP — Cheat Sheet</dc:title>
  <dc:subject>Offset budgeting and usable equity planner</dc:subject>
  <dc:description/>
  <cp:keywords/>
  <cp:category/>
  <cp:lastModifiedBy>Capital Legacy</cp:lastModifiedBy>
  <dcterms:created xsi:type="dcterms:W3CDTF">2026-08-04T00:52:37Z</dcterms:created>
  <dcterms:modified xsi:type="dcterms:W3CDTF">2026-08-04T00:52:37Z</dcterms:modified>
</cp:coreProperties>
</file>